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43\Desktop\"/>
    </mc:Choice>
  </mc:AlternateContent>
  <bookViews>
    <workbookView xWindow="0" yWindow="0" windowWidth="15360" windowHeight="7635"/>
  </bookViews>
  <sheets>
    <sheet name="総括表" sheetId="25" r:id="rId1"/>
    <sheet name="普通会計の状況" sheetId="23" r:id="rId2"/>
    <sheet name="各会計、関係団体の財政状況及び健全化判断比率" sheetId="12" r:id="rId3"/>
    <sheet name="財政比較分析表" sheetId="24" r:id="rId4"/>
    <sheet name="経常経費分析表（経常収支比率の分析）" sheetId="20" r:id="rId5"/>
    <sheet name="経常経費分析表（人件費・公債費・普通建設事業費の分析）" sheetId="21" r:id="rId6"/>
    <sheet name="性質別歳出決算分析表（住民一人当たりのコスト）" sheetId="16" r:id="rId7"/>
    <sheet name="目的別歳出決算分析表（住民一人当たりのコスト）" sheetId="17" r:id="rId8"/>
    <sheet name="実質収支比率等に係る経年分析" sheetId="22"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6" r:id="rId14"/>
    <sheet name="施設類型別ストック情報分析表①" sheetId="27" r:id="rId15"/>
    <sheet name="施設類型別ストック情報分析表②" sheetId="28" r:id="rId16"/>
    <sheet name="データシート" sheetId="9" state="hidden" r:id="rId17"/>
  </sheets>
  <externalReferences>
    <externalReference r:id="rId18"/>
    <externalReference r:id="rId19"/>
    <externalReference r:id="rId20"/>
  </externalReferences>
  <definedNames>
    <definedName name="Z_AA8CEBF4_BF18_4624_8744_E0A93BF3340A_.wvu.Cols" localSheetId="13" hidden="1">公会計指標分析・財政指標組合せ分析表!$DF:$XFD</definedName>
    <definedName name="Z_AA8CEBF4_BF18_4624_8744_E0A93BF3340A_.wvu.Cols" localSheetId="14" hidden="1">施設類型別ストック情報分析表①!$DS:$XFD</definedName>
    <definedName name="Z_AA8CEBF4_BF18_4624_8744_E0A93BF3340A_.wvu.Cols" localSheetId="15" hidden="1">施設類型別ストック情報分析表②!$DS:$XFD</definedName>
    <definedName name="Z_AA8CEBF4_BF18_4624_8744_E0A93BF3340A_.wvu.Rows" localSheetId="13" hidden="1">公会計指標分析・財政指標組合せ分析表!$192:$1048576,公会計指標分析・財政指標組合せ分析表!$86:$191</definedName>
    <definedName name="Z_AA8CEBF4_BF18_4624_8744_E0A93BF3340A_.wvu.Rows" localSheetId="14" hidden="1">施設類型別ストック情報分析表①!$136:$1048576,施設類型別ストック情報分析表①!$126:$135</definedName>
    <definedName name="Z_AA8CEBF4_BF18_4624_8744_E0A93BF3340A_.wvu.Rows" localSheetId="15" hidden="1">施設類型別ストック情報分析表②!$136:$1048576,施設類型別ストック情報分析表②!$126:$135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5" l="1"/>
  <c r="CQ43" i="25"/>
  <c r="CO43" i="25" s="1"/>
  <c r="BY43" i="25"/>
  <c r="BW43" i="25"/>
  <c r="BE43" i="25"/>
  <c r="AM43" i="25"/>
  <c r="U43" i="25"/>
  <c r="E43" i="25"/>
  <c r="C43" i="25" s="1"/>
  <c r="DG42" i="25"/>
  <c r="CQ42" i="25"/>
  <c r="CO42" i="25"/>
  <c r="BY42" i="25"/>
  <c r="BW42" i="25" s="1"/>
  <c r="BE42" i="25"/>
  <c r="AM42" i="25"/>
  <c r="U42" i="25"/>
  <c r="E42" i="25"/>
  <c r="C42" i="25" s="1"/>
  <c r="DG41" i="25"/>
  <c r="CQ41" i="25"/>
  <c r="CO41" i="25" s="1"/>
  <c r="BY41" i="25"/>
  <c r="BW41" i="25" s="1"/>
  <c r="BE41" i="25"/>
  <c r="AM41" i="25"/>
  <c r="U41" i="25"/>
  <c r="E41" i="25"/>
  <c r="C41" i="25" s="1"/>
  <c r="DG40" i="25"/>
  <c r="CQ40" i="25"/>
  <c r="CO40" i="25"/>
  <c r="BY40" i="25"/>
  <c r="BW40" i="25" s="1"/>
  <c r="BE40" i="25"/>
  <c r="AM40" i="25"/>
  <c r="U40" i="25"/>
  <c r="E40" i="25"/>
  <c r="C40" i="25"/>
  <c r="DG39" i="25"/>
  <c r="CQ39" i="25"/>
  <c r="CO39" i="25" s="1"/>
  <c r="BY39" i="25"/>
  <c r="BW39" i="25"/>
  <c r="BE39" i="25"/>
  <c r="AM39" i="25"/>
  <c r="U39" i="25"/>
  <c r="E39" i="25"/>
  <c r="C39" i="25" s="1"/>
  <c r="DG38" i="25"/>
  <c r="CQ38" i="25"/>
  <c r="CO38" i="25" s="1"/>
  <c r="BY38" i="25"/>
  <c r="BW38" i="25" s="1"/>
  <c r="BE38" i="25"/>
  <c r="AM38" i="25"/>
  <c r="U38" i="25"/>
  <c r="E38" i="25"/>
  <c r="C38" i="25"/>
  <c r="DG37" i="25"/>
  <c r="CQ37" i="25"/>
  <c r="CO37" i="25" s="1"/>
  <c r="BY37" i="25"/>
  <c r="BE37" i="25"/>
  <c r="AO37" i="25"/>
  <c r="W37" i="25"/>
  <c r="E37" i="25"/>
  <c r="C37" i="25"/>
  <c r="DG36" i="25"/>
  <c r="CQ36" i="25"/>
  <c r="BY36" i="25"/>
  <c r="BG36" i="25"/>
  <c r="AO36" i="25"/>
  <c r="W36" i="25"/>
  <c r="E36" i="25"/>
  <c r="C36" i="25"/>
  <c r="DG35" i="25"/>
  <c r="CQ35" i="25"/>
  <c r="BY35" i="25"/>
  <c r="BG35" i="25"/>
  <c r="AO35" i="25"/>
  <c r="W35" i="25"/>
  <c r="E35" i="25"/>
  <c r="DG34" i="25"/>
  <c r="CQ34" i="25"/>
  <c r="BY34" i="25"/>
  <c r="BG34" i="25"/>
  <c r="AO34" i="25"/>
  <c r="W34" i="25"/>
  <c r="E34" i="25"/>
  <c r="C34" i="25" s="1"/>
  <c r="C35" i="25" l="1"/>
  <c r="U34" i="25" l="1"/>
  <c r="U35" i="25" l="1"/>
  <c r="U36" i="25"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7" i="25" l="1"/>
  <c r="AM34" i="25" l="1"/>
  <c r="AM35" i="25" l="1"/>
  <c r="AM36" i="25" l="1"/>
  <c r="AM37" i="25" l="1"/>
  <c r="BE34" i="25" l="1"/>
  <c r="BE35" i="25" s="1"/>
  <c r="BE36" i="25" s="1"/>
  <c r="BW34" i="25" l="1"/>
  <c r="BW35" i="25" s="1"/>
  <c r="BW36" i="25" s="1"/>
  <c r="BW37" i="25" s="1"/>
  <c r="CO34" i="25" l="1"/>
  <c r="CO35" i="25" s="1"/>
  <c r="CO36" i="25" s="1"/>
</calcChain>
</file>

<file path=xl/sharedStrings.xml><?xml version="1.0" encoding="utf-8"?>
<sst xmlns="http://schemas.openxmlformats.org/spreadsheetml/2006/main" count="1093" uniqueCount="596">
  <si>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</si>
  <si>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</si>
  <si>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</si>
  <si>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</si>
  <si>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</si>
  <si>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</si>
  <si>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</si>
  <si>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</si>
  <si>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</si>
  <si>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</si>
  <si>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</si>
  <si>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</si>
  <si>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</si>
  <si>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</si>
  <si>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</si>
  <si>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</si>
  <si>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</si>
  <si>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</si>
  <si>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</si>
  <si>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</si>
  <si>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</si>
  <si>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</si>
  <si>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</si>
  <si>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</si>
  <si>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</si>
  <si>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</si>
  <si>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</si>
  <si>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</si>
  <si>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</si>
  <si>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</si>
  <si>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</si>
  <si>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</si>
  <si>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</si>
  <si>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</si>
  <si>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</si>
  <si>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</si>
  <si>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</si>
  <si>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</si>
  <si>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</si>
  <si>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</si>
  <si>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</si>
  <si>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</si>
  <si>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</si>
  <si>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</si>
  <si>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</si>
  <si>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</si>
  <si>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</si>
  <si>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</si>
  <si>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</si>
  <si>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</si>
  <si>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</si>
  <si>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</si>
  <si>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</si>
  <si>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</si>
  <si>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</si>
  <si>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</si>
  <si>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</si>
  <si>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</si>
  <si>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</si>
  <si>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</si>
  <si>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</si>
  <si>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</si>
  <si>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</si>
  <si>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</si>
  <si>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</si>
  <si>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</si>
  <si>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</si>
  <si>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</si>
  <si>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</si>
  <si>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</si>
  <si>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</si>
  <si>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</si>
  <si>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</si>
  <si>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</si>
  <si>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</si>
  <si>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</si>
  <si>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</si>
  <si>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</si>
  <si>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</si>
  <si>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</si>
  <si>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</si>
  <si>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</si>
  <si>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</si>
  <si>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</si>
  <si>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</si>
  <si>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</si>
  <si>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</si>
  <si>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</si>
  <si>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</si>
  <si>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</si>
  <si>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</si>
  <si>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</si>
  <si>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</si>
  <si>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</si>
  <si>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</si>
  <si>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</si>
  <si>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</si>
  <si>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</si>
  <si>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</si>
  <si>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</si>
  <si>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</si>
  <si>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</si>
  <si>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</si>
  <si>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</si>
  <si>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</si>
  <si>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</si>
  <si>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</si>
  <si>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</si>
  <si>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</si>
  <si>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</si>
  <si>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</si>
  <si>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</si>
  <si>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</si>
  <si>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</si>
  <si>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</si>
  <si>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</si>
  <si>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</si>
  <si>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</si>
  <si>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</si>
  <si>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</si>
  <si>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</si>
  <si>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</si>
  <si>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</si>
  <si>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</si>
  <si>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</si>
  <si>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</si>
  <si>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</si>
  <si>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</si>
  <si>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</si>
  <si>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</si>
  <si>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</si>
  <si>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</si>
  <si>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</si>
  <si>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</si>
  <si>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</si>
  <si>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</si>
  <si>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</si>
  <si>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</si>
  <si>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</si>
  <si>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</si>
  <si>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</si>
  <si>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</si>
  <si>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</si>
  <si>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</si>
  <si>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</si>
  <si>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</si>
  <si>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</si>
  <si>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</si>
  <si>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</si>
  <si>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</si>
  <si>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</si>
  <si>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</si>
  <si>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</si>
  <si>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</si>
  <si>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</si>
  <si>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</si>
  <si>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</si>
  <si>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</si>
  <si>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</si>
  <si>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</si>
  <si>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</si>
  <si>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</si>
  <si>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</si>
  <si>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</si>
  <si>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</si>
  <si>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</si>
  <si>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</si>
  <si>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</si>
  <si>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</si>
  <si>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</si>
  <si>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</si>
  <si>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</si>
  <si>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</si>
  <si>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</si>
  <si>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</si>
  <si>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</si>
  <si>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</si>
  <si>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</si>
  <si>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</si>
  <si>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</si>
  <si>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</si>
  <si>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</si>
  <si>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</si>
  <si>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</si>
  <si>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</si>
  <si>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</si>
  <si>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</si>
  <si>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</si>
  <si>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</si>
  <si>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</si>
  <si>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</si>
  <si>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</si>
  <si>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</si>
  <si>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</si>
  <si>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</si>
  <si>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消防費</t>
  </si>
  <si>
    <t>自動車取得税交付金</t>
  </si>
  <si>
    <t>　　市町村たばこ税</t>
    <phoneticPr fontId="5"/>
  </si>
  <si>
    <t>教育費</t>
  </si>
  <si>
    <t>軽油引取税交付金</t>
  </si>
  <si>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</si>
  <si>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</si>
  <si>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</si>
  <si>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</si>
  <si>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</si>
  <si>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</si>
  <si>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</si>
  <si>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目的税</t>
  </si>
  <si>
    <t>前年度繰上充用金</t>
    <phoneticPr fontId="5"/>
  </si>
  <si>
    <t>　特別交付税</t>
    <phoneticPr fontId="5"/>
  </si>
  <si>
    <t>歳出合計</t>
  </si>
  <si>
    <t>性質別歳出の状況（単位 千円・％）</t>
    <rPh sb="0" eb="2">
      <t>セイシツ</t>
    </rPh>
    <phoneticPr fontId="5"/>
  </si>
  <si>
    <t>交通安全対策特別交付金</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</si>
  <si>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</si>
  <si>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</si>
  <si>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</si>
  <si>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</si>
  <si>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</si>
  <si>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</si>
  <si>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</si>
  <si>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</si>
  <si>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</si>
  <si>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</si>
  <si>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</si>
  <si>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</si>
  <si>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</si>
  <si>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</si>
  <si>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</si>
  <si>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</si>
  <si>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</si>
  <si>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</si>
  <si>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</si>
  <si>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</si>
  <si>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</si>
  <si>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</si>
  <si>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</si>
  <si>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</si>
  <si>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</si>
  <si>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・計</t>
    <phoneticPr fontId="5"/>
  </si>
  <si>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</si>
  <si>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</si>
  <si>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</si>
  <si>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</si>
  <si>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</si>
  <si>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</si>
  <si>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</si>
  <si>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</si>
  <si>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</si>
  <si>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合計</t>
    <phoneticPr fontId="5"/>
  </si>
  <si>
    <t>実質収支</t>
    <rPh sb="0" eb="2">
      <t>ジッシツ</t>
    </rPh>
    <rPh sb="2" eb="4">
      <t>シュウシ</t>
    </rPh>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</si>
  <si>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</si>
  <si>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</si>
  <si>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</si>
  <si>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</si>
  <si>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</si>
  <si>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</si>
  <si>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</si>
  <si>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</si>
  <si>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</si>
  <si>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被保険者数(人)</t>
  </si>
  <si>
    <t>　繰出金</t>
    <phoneticPr fontId="5"/>
  </si>
  <si>
    <t>工業用水道</t>
    <phoneticPr fontId="5"/>
  </si>
  <si>
    <t>被保険者
1人当り</t>
    <phoneticPr fontId="5"/>
  </si>
  <si>
    <t>保険税(料)収入額</t>
    <phoneticPr fontId="5"/>
  </si>
  <si>
    <t>国民健康保険</t>
    <phoneticPr fontId="5"/>
  </si>
  <si>
    <t>国庫支出金</t>
    <phoneticPr fontId="5"/>
  </si>
  <si>
    <t>　投資・出資金・貸付金</t>
    <phoneticPr fontId="5"/>
  </si>
  <si>
    <t>その他</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</si>
  <si>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</si>
  <si>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</si>
  <si>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</si>
  <si>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</si>
  <si>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</si>
  <si>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</si>
  <si>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</si>
  <si>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平成29年度</t>
  </si>
  <si>
    <t>群馬県伊勢崎市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</si>
  <si>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</si>
  <si>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</si>
  <si>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</si>
  <si>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</si>
  <si>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</si>
  <si>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</si>
  <si>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</si>
  <si>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</si>
  <si>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</si>
  <si>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</si>
  <si>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</si>
  <si>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</si>
  <si>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</si>
  <si>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</si>
  <si>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</si>
  <si>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</si>
  <si>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</si>
  <si>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</si>
  <si>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</si>
  <si>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</si>
  <si>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</si>
  <si>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</si>
  <si>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</si>
  <si>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</si>
  <si>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</si>
  <si>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</si>
  <si>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</si>
  <si>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</si>
  <si>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</si>
  <si>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</si>
  <si>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</si>
  <si>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</si>
  <si>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</si>
  <si>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</si>
  <si>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</si>
  <si>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</si>
  <si>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</si>
  <si>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</si>
  <si>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</si>
  <si>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</si>
  <si>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</si>
  <si>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</si>
  <si>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</si>
  <si>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</si>
  <si>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訪問看護事業会計</t>
    <phoneticPr fontId="5"/>
  </si>
  <si>
    <t>下水道事業費特別会計</t>
    <phoneticPr fontId="5"/>
  </si>
  <si>
    <t>法非適用企業</t>
    <phoneticPr fontId="5"/>
  </si>
  <si>
    <t>農業集落排水事業費特別会計</t>
    <phoneticPr fontId="5"/>
  </si>
  <si>
    <t>特定地域生活排水処理事業費特別会計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</si>
  <si>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</si>
  <si>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</si>
  <si>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</si>
  <si>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</si>
  <si>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</si>
  <si>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</si>
  <si>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</si>
  <si>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</si>
  <si>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</si>
  <si>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</si>
  <si>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</si>
  <si>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</si>
  <si>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</si>
  <si>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</si>
  <si>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</si>
  <si>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</si>
  <si>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</si>
  <si>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</si>
  <si>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</si>
  <si>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</si>
  <si>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</si>
  <si>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</si>
  <si>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</si>
  <si>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</si>
  <si>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</si>
  <si>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</si>
  <si>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</si>
  <si>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</si>
  <si>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</si>
  <si>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</si>
  <si>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</si>
  <si>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</si>
  <si>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</si>
  <si>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</si>
  <si>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</si>
  <si>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</si>
  <si>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</si>
  <si>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</si>
  <si>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</si>
  <si>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</si>
  <si>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</si>
  <si>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</si>
  <si>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</si>
  <si>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</si>
  <si>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</si>
  <si>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</si>
  <si>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</si>
  <si>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</si>
  <si>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</si>
  <si>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</si>
  <si>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</si>
  <si>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</si>
  <si>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</si>
  <si>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</si>
  <si>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</si>
  <si>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</si>
  <si>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</si>
  <si>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</si>
  <si>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</si>
  <si>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</si>
  <si>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</si>
  <si>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</si>
  <si>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</si>
  <si>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</si>
  <si>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</si>
  <si>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</si>
  <si>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</si>
  <si>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</si>
  <si>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</si>
  <si>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</si>
  <si>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</si>
  <si>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</si>
  <si>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</si>
  <si>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</si>
  <si>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</si>
  <si>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</si>
  <si>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</si>
  <si>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</si>
  <si>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</si>
  <si>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</si>
  <si>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</si>
  <si>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</si>
  <si>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</si>
  <si>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</si>
  <si>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</si>
  <si>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</si>
  <si>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</si>
  <si>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</si>
  <si>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</si>
  <si>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</si>
  <si>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</si>
  <si>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</si>
  <si>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</si>
  <si>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</si>
  <si>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</si>
  <si>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</si>
  <si>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</si>
  <si>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</si>
  <si>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</si>
  <si>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</si>
  <si>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</si>
  <si>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</si>
  <si>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</si>
  <si>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</si>
  <si>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</si>
  <si>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</si>
  <si>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</si>
  <si>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</si>
  <si>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</si>
  <si>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</si>
  <si>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</si>
  <si>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</si>
  <si>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</si>
  <si>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</si>
  <si>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</si>
  <si>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</si>
  <si>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</si>
  <si>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</si>
  <si>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</si>
  <si>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</si>
  <si>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</si>
  <si>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</si>
  <si>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</si>
  <si>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</si>
  <si>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</si>
  <si>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</si>
  <si>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</si>
  <si>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</si>
  <si>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</si>
  <si>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</si>
  <si>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</si>
  <si>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</si>
  <si>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</si>
  <si>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</si>
  <si>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</si>
  <si>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</si>
  <si>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</si>
  <si>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</si>
  <si>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</si>
  <si>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</si>
  <si>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</si>
  <si>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</si>
  <si>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</si>
  <si>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</si>
  <si>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2.13</t>
  </si>
  <si>
    <t>▲ 9.72</t>
  </si>
  <si>
    <t>▲ 0.35</t>
  </si>
  <si>
    <t>▲ 6.06</t>
  </si>
  <si>
    <t>▲ 3.95</t>
  </si>
  <si>
    <t>病院事業会計</t>
  </si>
  <si>
    <t>水道事業会計</t>
  </si>
  <si>
    <t>一般会計</t>
  </si>
  <si>
    <t>国民健康保険特別会計</t>
  </si>
  <si>
    <t>介護保険特別会計</t>
  </si>
  <si>
    <t>小型自動車競走事業費特別会計</t>
  </si>
  <si>
    <t>介護老人保健施設事業会計</t>
  </si>
  <si>
    <t>下水道事業費特別会計</t>
  </si>
  <si>
    <t>その他会計（赤字）</t>
  </si>
  <si>
    <t>その他会計（黒字）</t>
  </si>
  <si>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</si>
  <si>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</si>
  <si>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</si>
  <si>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</si>
  <si>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伊勢崎市公共施設管理公社</t>
    <rPh sb="0" eb="4">
      <t>イセサキシ</t>
    </rPh>
    <rPh sb="4" eb="6">
      <t>コウキョウ</t>
    </rPh>
    <rPh sb="6" eb="8">
      <t>シセツ</t>
    </rPh>
    <rPh sb="8" eb="10">
      <t>カンリ</t>
    </rPh>
    <rPh sb="10" eb="12">
      <t>コウシャ</t>
    </rPh>
    <phoneticPr fontId="2"/>
  </si>
  <si>
    <t>伊勢崎市スポーツ協会</t>
    <rPh sb="0" eb="4">
      <t>イセサキシ</t>
    </rPh>
    <rPh sb="8" eb="10">
      <t>キョウカイ</t>
    </rPh>
    <phoneticPr fontId="2"/>
  </si>
  <si>
    <t>さかい・ふるさと創生基金</t>
    <rPh sb="8" eb="10">
      <t>ソウセイ</t>
    </rPh>
    <rPh sb="10" eb="12">
      <t>キキン</t>
    </rPh>
    <phoneticPr fontId="2"/>
  </si>
  <si>
    <t>公共施設整備基金</t>
    <rPh sb="0" eb="2">
      <t>コウキョウ</t>
    </rPh>
    <rPh sb="2" eb="4">
      <t>シセツ</t>
    </rPh>
    <rPh sb="4" eb="6">
      <t>セイビ</t>
    </rPh>
    <rPh sb="6" eb="8">
      <t>キキン</t>
    </rPh>
    <phoneticPr fontId="11"/>
  </si>
  <si>
    <t>都市環境整備基金</t>
    <rPh sb="0" eb="2">
      <t>トシ</t>
    </rPh>
    <rPh sb="2" eb="4">
      <t>カンキョウ</t>
    </rPh>
    <rPh sb="4" eb="6">
      <t>セイビ</t>
    </rPh>
    <rPh sb="6" eb="8">
      <t>キキン</t>
    </rPh>
    <phoneticPr fontId="11"/>
  </si>
  <si>
    <t>-</t>
    <phoneticPr fontId="5"/>
  </si>
  <si>
    <t>（注）人口については、各調査年度の1月1日現在の住民基本台帳に登載されている人口に基づいている。</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</si>
  <si>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</si>
  <si>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</si>
  <si>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平成29年度</t>
    <phoneticPr fontId="20"/>
  </si>
  <si>
    <t>群馬県伊勢崎市</t>
    <phoneticPr fontId="20"/>
  </si>
  <si>
    <t>歳出の状況（単位 千円・％）</t>
    <phoneticPr fontId="5"/>
  </si>
  <si>
    <t>　　　個人均等割</t>
    <phoneticPr fontId="5"/>
  </si>
  <si>
    <t>分離課税所得割交付金</t>
    <phoneticPr fontId="20"/>
  </si>
  <si>
    <t>-</t>
    <phoneticPr fontId="5"/>
  </si>
  <si>
    <t>　　　法人均等割</t>
    <phoneticPr fontId="5"/>
  </si>
  <si>
    <t>　　軽自動車税</t>
    <phoneticPr fontId="5"/>
  </si>
  <si>
    <t>　　鉱産税</t>
    <phoneticPr fontId="5"/>
  </si>
  <si>
    <t>　普通交付税</t>
    <phoneticPr fontId="5"/>
  </si>
  <si>
    <t>　法定目的税</t>
    <phoneticPr fontId="5"/>
  </si>
  <si>
    <t>　震災復興特別交付税</t>
    <phoneticPr fontId="20"/>
  </si>
  <si>
    <t>　　入湯税</t>
    <phoneticPr fontId="5"/>
  </si>
  <si>
    <t>(一般財源計)</t>
    <phoneticPr fontId="5"/>
  </si>
  <si>
    <t>　　事業所税</t>
    <phoneticPr fontId="5"/>
  </si>
  <si>
    <t>　　都市計画税</t>
    <phoneticPr fontId="5"/>
  </si>
  <si>
    <t>　人件費</t>
    <phoneticPr fontId="5"/>
  </si>
  <si>
    <t>　公債費</t>
    <phoneticPr fontId="5"/>
  </si>
  <si>
    <t>元利償還金</t>
    <phoneticPr fontId="5"/>
  </si>
  <si>
    <t>　うち元金</t>
    <phoneticPr fontId="20"/>
  </si>
  <si>
    <t>　うち利子</t>
    <phoneticPr fontId="20"/>
  </si>
  <si>
    <t>一時借入金利子</t>
    <phoneticPr fontId="5"/>
  </si>
  <si>
    <t>　物件費</t>
    <phoneticPr fontId="5"/>
  </si>
  <si>
    <t>　維持補修費</t>
    <phoneticPr fontId="5"/>
  </si>
  <si>
    <t>上水道</t>
    <phoneticPr fontId="5"/>
  </si>
  <si>
    <t>　積立金</t>
    <phoneticPr fontId="5"/>
  </si>
  <si>
    <t>保険給付費</t>
    <phoneticPr fontId="5"/>
  </si>
  <si>
    <t>　　うち人件費</t>
    <phoneticPr fontId="5"/>
  </si>
  <si>
    <t>普通建設事業費</t>
    <phoneticPr fontId="5"/>
  </si>
  <si>
    <t>　うち補助</t>
    <phoneticPr fontId="5"/>
  </si>
  <si>
    <t>　うち単独</t>
    <phoneticPr fontId="5"/>
  </si>
  <si>
    <t>災害復旧事業費</t>
    <phoneticPr fontId="5"/>
  </si>
  <si>
    <t>歳出合計</t>
    <phoneticPr fontId="5"/>
  </si>
  <si>
    <t xml:space="preserve"> </t>
    <phoneticPr fontId="5"/>
  </si>
  <si>
    <t>都市計画事業基金</t>
    <rPh sb="0" eb="2">
      <t>トシ</t>
    </rPh>
    <rPh sb="2" eb="4">
      <t>ケイカク</t>
    </rPh>
    <rPh sb="4" eb="6">
      <t>ジギョウ</t>
    </rPh>
    <rPh sb="6" eb="8">
      <t>キキン</t>
    </rPh>
    <phoneticPr fontId="11"/>
  </si>
  <si>
    <t>市民のもり等建設基金</t>
    <rPh sb="0" eb="2">
      <t>シミン</t>
    </rPh>
    <rPh sb="5" eb="6">
      <t>トウ</t>
    </rPh>
    <rPh sb="6" eb="8">
      <t>ケンセツ</t>
    </rPh>
    <rPh sb="8" eb="10">
      <t>キキン</t>
    </rPh>
    <phoneticPr fontId="11"/>
  </si>
  <si>
    <t>奨学資金基金</t>
    <rPh sb="0" eb="2">
      <t>ショウガク</t>
    </rPh>
    <rPh sb="2" eb="4">
      <t>シキン</t>
    </rPh>
    <rPh sb="4" eb="6">
      <t>キキン</t>
    </rPh>
    <phoneticPr fontId="11"/>
  </si>
  <si>
    <t>平成29年度　財政状況資料集</t>
    <phoneticPr fontId="5"/>
  </si>
  <si>
    <t>都道府県名</t>
    <phoneticPr fontId="5"/>
  </si>
  <si>
    <t>群馬県</t>
    <phoneticPr fontId="5"/>
  </si>
  <si>
    <t>市町村類型</t>
    <phoneticPr fontId="5"/>
  </si>
  <si>
    <t>施行時特例市</t>
    <phoneticPr fontId="5"/>
  </si>
  <si>
    <t>指定団体等の指定状況</t>
    <phoneticPr fontId="5"/>
  </si>
  <si>
    <t>歳入総額</t>
    <phoneticPr fontId="20"/>
  </si>
  <si>
    <t>×</t>
    <phoneticPr fontId="5"/>
  </si>
  <si>
    <t>歳出総額</t>
    <phoneticPr fontId="20"/>
  </si>
  <si>
    <t>伊勢崎市</t>
    <phoneticPr fontId="5"/>
  </si>
  <si>
    <t>1-5</t>
    <phoneticPr fontId="5"/>
  </si>
  <si>
    <t>歳入歳出差引</t>
    <phoneticPr fontId="20"/>
  </si>
  <si>
    <t>　　(※1)</t>
    <phoneticPr fontId="5"/>
  </si>
  <si>
    <t>○</t>
    <phoneticPr fontId="5"/>
  </si>
  <si>
    <t>翌年度に繰越すべき財源</t>
    <phoneticPr fontId="5"/>
  </si>
  <si>
    <t>×</t>
    <phoneticPr fontId="5"/>
  </si>
  <si>
    <t>実質収支</t>
    <phoneticPr fontId="20"/>
  </si>
  <si>
    <t>×</t>
    <phoneticPr fontId="5"/>
  </si>
  <si>
    <t>単年度収支</t>
    <phoneticPr fontId="20"/>
  </si>
  <si>
    <t>積立金</t>
    <phoneticPr fontId="20"/>
  </si>
  <si>
    <t>健全化判断比率</t>
    <phoneticPr fontId="5"/>
  </si>
  <si>
    <t>0.8</t>
    <phoneticPr fontId="5"/>
  </si>
  <si>
    <t>×</t>
    <phoneticPr fontId="5"/>
  </si>
  <si>
    <t>繰上償還金</t>
    <phoneticPr fontId="20"/>
  </si>
  <si>
    <t>-</t>
    <phoneticPr fontId="5"/>
  </si>
  <si>
    <t>-</t>
    <phoneticPr fontId="5"/>
  </si>
  <si>
    <t>30.01.01(人)</t>
    <phoneticPr fontId="5"/>
  </si>
  <si>
    <t>積立金取崩し額</t>
    <phoneticPr fontId="20"/>
  </si>
  <si>
    <t>うち日本人(人)</t>
    <phoneticPr fontId="5"/>
  </si>
  <si>
    <t>実質単年度収支</t>
    <phoneticPr fontId="20"/>
  </si>
  <si>
    <t>29.01.01(人)</t>
    <phoneticPr fontId="5"/>
  </si>
  <si>
    <t>うち日本人(人)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</si>
  <si>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</si>
  <si>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</si>
  <si>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0.4</t>
    <phoneticPr fontId="5"/>
  </si>
  <si>
    <t>基準財政需要額</t>
    <phoneticPr fontId="20"/>
  </si>
  <si>
    <t>うち日本人(％)</t>
    <phoneticPr fontId="5"/>
  </si>
  <si>
    <t>-0.0</t>
    <phoneticPr fontId="5"/>
  </si>
  <si>
    <t>標準税収入額等</t>
    <phoneticPr fontId="20"/>
  </si>
  <si>
    <t>教育長</t>
    <phoneticPr fontId="5"/>
  </si>
  <si>
    <t>-</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</si>
  <si>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</si>
  <si>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</si>
  <si>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</si>
  <si>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</si>
  <si>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</si>
  <si>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</si>
  <si>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</si>
  <si>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</si>
  <si>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</si>
  <si>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</si>
  <si>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おいては、将来負担比率が30%程度、有形固定資産減価償却率が50%後半の水準となっている。一方で、伊勢崎市では、将来負担比率が30%後半、有形固定資産減価償却率が50%後半の水準となっており、将来負担比率においては類似団体に比して高い水準となっている。これは、現時点において比較的老朽化した有形固定資産を抱えていることと、将来世代の負担が大きいことを示していると考えられる。</t>
    <rPh sb="89" eb="91">
      <t>コウハン</t>
    </rPh>
    <rPh sb="101" eb="103">
      <t>ショウライ</t>
    </rPh>
    <rPh sb="103" eb="105">
      <t>フタン</t>
    </rPh>
    <rPh sb="105" eb="107">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</si>
  <si>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</si>
  <si>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</si>
  <si>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</si>
  <si>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</si>
  <si>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</si>
  <si>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</si>
  <si>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将来負担比率及び実質公債費比率は類似団体と比べ平成28年度と同様高い水準となった。伊勢崎市前年と比べると将来負担比率は微増、実質公債費比率は減少となった。
将来負担比率が平成29年度に増加したのは合併算定替えの段階的な縮減に伴う普通交付税の減少、それに伴う財源補填の為、財政調整基金の取り崩しを行い充当可能基金残高が減少したのが主な要因だが、地方債償還に充てる公営企業等繰入見込額が減少し将来負担額が減少したことにより微増となるに留まった。
実質公債費比率が減少したのは納税義務者増による市町村民税所得割、家屋の新増築の増に伴う固定資産税の増加による標準財政規模の増加、地方債の償還に充てる公営企業への繰出金が減少したことが主な要因である。今後も、地方債の計画的な発行など健全な財政運営に取り組んでいく必要がある。</t>
    <rPh sb="41" eb="45">
      <t>イセサキシ</t>
    </rPh>
    <rPh sb="92" eb="94">
      <t>ゾウカ</t>
    </rPh>
    <rPh sb="171" eb="174">
      <t>チホウサイ</t>
    </rPh>
    <rPh sb="174" eb="176">
      <t>ショウカン</t>
    </rPh>
    <rPh sb="177" eb="178">
      <t>ア</t>
    </rPh>
    <rPh sb="180" eb="182">
      <t>コウエイ</t>
    </rPh>
    <rPh sb="182" eb="184">
      <t>キギョウ</t>
    </rPh>
    <rPh sb="184" eb="185">
      <t>トウ</t>
    </rPh>
    <rPh sb="185" eb="187">
      <t>クリイレ</t>
    </rPh>
    <rPh sb="187" eb="189">
      <t>ミコ</t>
    </rPh>
    <rPh sb="189" eb="190">
      <t>ガク</t>
    </rPh>
    <rPh sb="191" eb="193">
      <t>ゲンショウ</t>
    </rPh>
    <rPh sb="194" eb="196">
      <t>ショウライ</t>
    </rPh>
    <rPh sb="196" eb="198">
      <t>フタン</t>
    </rPh>
    <rPh sb="198" eb="199">
      <t>ガク</t>
    </rPh>
    <rPh sb="200" eb="202">
      <t>ゲンショウ</t>
    </rPh>
    <rPh sb="209" eb="211">
      <t>ビゾウ</t>
    </rPh>
    <rPh sb="215" eb="216">
      <t>トド</t>
    </rPh>
    <rPh sb="240" eb="241">
      <t>ゾウ</t>
    </rPh>
    <rPh sb="244" eb="247">
      <t>シチョウソン</t>
    </rPh>
    <rPh sb="247" eb="248">
      <t>ミン</t>
    </rPh>
    <rPh sb="248" eb="249">
      <t>ゼイ</t>
    </rPh>
    <rPh sb="249" eb="251">
      <t>ショトク</t>
    </rPh>
    <rPh sb="251" eb="252">
      <t>ワリ</t>
    </rPh>
    <rPh sb="264" eb="266">
      <t>コテイ</t>
    </rPh>
    <rPh sb="266" eb="269">
      <t>シサンゼイ</t>
    </rPh>
    <rPh sb="270" eb="272">
      <t>ゾウカ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</si>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</sst>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12" xfId="11" applyFont="1" applyBorder="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[2]データシート!$F$2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([2]データシート!$A$3,[2]データシート!$A$5,[2]データシート!$A$7,[2]データシート!$A$9,[2]データシート!$A$11)</c:f>
              <c:strCache>
                <c:ptCount val="5"/>
                <c:pt idx="0">
                  <c:v> H25</c:v>
                </c:pt>
                <c:pt idx="1">
                  <c:v> H26</c:v>
                </c:pt>
                <c:pt idx="2">
                  <c:v> H27</c:v>
                </c:pt>
                <c:pt idx="3">
                  <c:v> H28</c:v>
                </c:pt>
                <c:pt idx="4">
                  <c:v> H29</c:v>
                </c:pt>
              </c:strCache>
            </c:strRef>
          </c:cat>
          <c:val>
            <c:numRef>
              <c:f>([2]データシート!$F$3,[2]データシート!$F$5,[2]データシート!$F$7,[2]データシート!$F$9,[2]データシート!$F$11)</c:f>
              <c:numCache>
                <c:formatCode>General</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E22B-4EFC-AF76-A571A717FD48}"/>
            </c:ext>
          </c:extLst>
        </c:ser>
        <c:ser>
          <c:idx val="1"/>
          <c:order val="1"/>
          <c:tx>
            <c:strRef>
              <c:f>[2]データシート!$D$2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([2]データシート!$A$3,[2]データシート!$A$5,[2]データシート!$A$7,[2]データシート!$A$9,[2]データシート!$A$11)</c:f>
              <c:strCache>
                <c:ptCount val="5"/>
                <c:pt idx="0">
                  <c:v> H25</c:v>
                </c:pt>
                <c:pt idx="1">
                  <c:v> H26</c:v>
                </c:pt>
                <c:pt idx="2">
                  <c:v> H27</c:v>
                </c:pt>
                <c:pt idx="3">
                  <c:v> H28</c:v>
                </c:pt>
                <c:pt idx="4">
                  <c:v> H29</c:v>
                </c:pt>
              </c:strCache>
            </c:strRef>
          </c:cat>
          <c:val>
            <c:numRef>
              <c:f>([2]データシート!$D$3,[2]データシート!$D$5,[2]データシート!$D$7,[2]データシート!$D$9,[2]データシート!$D$11)</c:f>
              <c:numCache>
                <c:formatCode>General</c:formatCode>
                <c:ptCount val="5"/>
                <c:pt idx="0">
                  <c:v>42713</c:v>
                </c:pt>
                <c:pt idx="1">
                  <c:v>61511</c:v>
                </c:pt>
                <c:pt idx="2">
                  <c:v>68920</c:v>
                </c:pt>
                <c:pt idx="3">
                  <c:v>44262</c:v>
                </c:pt>
                <c:pt idx="4">
                  <c:v>40666</c:v>
                </c:pt>
              </c:numCache>
            </c:numRef>
          </c:val>
          <c:smooth val="0"/>
          <c:extLst>
            <c:ext xmlns:c16="http://schemas.microsoft.com/office/drawing/2014/chart" uri="{C3380CC4-5D6E-409C-BE32-E72D297353CC}">
              <c16:uniqueId val="{00000001-E22B-4EFC-AF76-A571A717FD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H25</c:v>
                </c:pt>
                <c:pt idx="1">
                  <c:v>H26</c:v>
                </c:pt>
                <c:pt idx="2">
                  <c:v>H27</c:v>
                </c:pt>
                <c:pt idx="3">
                  <c:v>H28</c:v>
                </c:pt>
                <c:pt idx="4">
                  <c:v>H29</c:v>
                </c:pt>
              </c:strCache>
            </c:strRef>
          </c:cat>
          <c:val>
            <c:numRef>
              <c:f>[2]データシート!$B$19:$F$19</c:f>
              <c:numCache>
                <c:formatCode>General</c:formatCode>
                <c:ptCount val="5"/>
                <c:pt idx="0">
                  <c:v>6.84</c:v>
                </c:pt>
                <c:pt idx="1">
                  <c:v>5.99</c:v>
                </c:pt>
                <c:pt idx="2">
                  <c:v>6.22</c:v>
                </c:pt>
                <c:pt idx="3">
                  <c:v>4.68</c:v>
                </c:pt>
                <c:pt idx="4">
                  <c:v>5.42</c:v>
                </c:pt>
              </c:numCache>
            </c:numRef>
          </c:val>
          <c:extLst>
            <c:ext xmlns:c16="http://schemas.microsoft.com/office/drawing/2014/chart" uri="{C3380CC4-5D6E-409C-BE32-E72D297353CC}">
              <c16:uniqueId val="{00000000-93A3-407D-8202-45537C527915}"/>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H25</c:v>
                </c:pt>
                <c:pt idx="1">
                  <c:v>H26</c:v>
                </c:pt>
                <c:pt idx="2">
                  <c:v>H27</c:v>
                </c:pt>
                <c:pt idx="3">
                  <c:v>H28</c:v>
                </c:pt>
                <c:pt idx="4">
                  <c:v>H29</c:v>
                </c:pt>
              </c:strCache>
            </c:strRef>
          </c:cat>
          <c:val>
            <c:numRef>
              <c:f>[2]データシート!$B$20:$F$20</c:f>
              <c:numCache>
                <c:formatCode>General</c:formatCode>
                <c:ptCount val="5"/>
                <c:pt idx="0">
                  <c:v>18.739999999999998</c:v>
                </c:pt>
                <c:pt idx="1">
                  <c:v>13.64</c:v>
                </c:pt>
                <c:pt idx="2">
                  <c:v>16.05</c:v>
                </c:pt>
                <c:pt idx="3">
                  <c:v>14.54</c:v>
                </c:pt>
                <c:pt idx="4">
                  <c:v>12.17</c:v>
                </c:pt>
              </c:numCache>
            </c:numRef>
          </c:val>
          <c:extLst>
            <c:ext xmlns:c16="http://schemas.microsoft.com/office/drawing/2014/chart" uri="{C3380CC4-5D6E-409C-BE32-E72D297353CC}">
              <c16:uniqueId val="{00000001-93A3-407D-8202-45537C5279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H25</c:v>
                </c:pt>
                <c:pt idx="1">
                  <c:v>H26</c:v>
                </c:pt>
                <c:pt idx="2">
                  <c:v>H27</c:v>
                </c:pt>
                <c:pt idx="3">
                  <c:v>H28</c:v>
                </c:pt>
                <c:pt idx="4">
                  <c:v>H29</c:v>
                </c:pt>
              </c:strCache>
            </c:strRef>
          </c:cat>
          <c:val>
            <c:numRef>
              <c:f>[2]データシート!$B$21:$F$21</c:f>
              <c:numCache>
                <c:formatCode>General</c:formatCode>
                <c:ptCount val="5"/>
                <c:pt idx="0">
                  <c:v>-2.13</c:v>
                </c:pt>
                <c:pt idx="1">
                  <c:v>-9.7200000000000006</c:v>
                </c:pt>
                <c:pt idx="2">
                  <c:v>-0.35</c:v>
                </c:pt>
                <c:pt idx="3">
                  <c:v>-6.06</c:v>
                </c:pt>
                <c:pt idx="4">
                  <c:v>-3.95</c:v>
                </c:pt>
              </c:numCache>
            </c:numRef>
          </c:val>
          <c:smooth val="0"/>
          <c:extLst>
            <c:ext xmlns:c16="http://schemas.microsoft.com/office/drawing/2014/chart" uri="{C3380CC4-5D6E-409C-BE32-E72D297353CC}">
              <c16:uniqueId val="{00000002-93A3-407D-8202-45537C5279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0.38</c:v>
                </c:pt>
                <c:pt idx="2">
                  <c:v>#N/A</c:v>
                </c:pt>
                <c:pt idx="3">
                  <c:v>0.4</c:v>
                </c:pt>
                <c:pt idx="4">
                  <c:v>#N/A</c:v>
                </c:pt>
                <c:pt idx="5">
                  <c:v>0.35</c:v>
                </c:pt>
                <c:pt idx="6">
                  <c:v>#N/A</c:v>
                </c:pt>
                <c:pt idx="7">
                  <c:v>0.37</c:v>
                </c:pt>
                <c:pt idx="8">
                  <c:v>#N/A</c:v>
                </c:pt>
                <c:pt idx="9">
                  <c:v>0.33</c:v>
                </c:pt>
              </c:numCache>
            </c:numRef>
          </c:val>
          <c:extLst>
            <c:ext xmlns:c16="http://schemas.microsoft.com/office/drawing/2014/chart" uri="{C3380CC4-5D6E-409C-BE32-E72D297353CC}">
              <c16:uniqueId val="{00000000-DDFA-4495-AB8F-2123E4F542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FA-4495-AB8F-2123E4F54220}"/>
            </c:ext>
          </c:extLst>
        </c:ser>
        <c:ser>
          <c:idx val="2"/>
          <c:order val="2"/>
          <c:tx>
            <c:strRef>
              <c:f>データシート!$A$29</c:f>
              <c:strCache>
                <c:ptCount val="1"/>
                <c:pt idx="0">
                  <c:v>下水道事業費特別会計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0.28999999999999998</c:v>
                </c:pt>
                <c:pt idx="2">
                  <c:v>#N/A</c:v>
                </c:pt>
                <c:pt idx="3">
                  <c:v>0.3</c:v>
                </c:pt>
                <c:pt idx="4">
                  <c:v>#N/A</c:v>
                </c:pt>
                <c:pt idx="5">
                  <c:v>0.17</c:v>
                </c:pt>
                <c:pt idx="6">
                  <c:v>#N/A</c:v>
                </c:pt>
                <c:pt idx="7">
                  <c:v>0.19</c:v>
                </c:pt>
                <c:pt idx="8">
                  <c:v>#N/A</c:v>
                </c:pt>
                <c:pt idx="9">
                  <c:v>0.24</c:v>
                </c:pt>
              </c:numCache>
            </c:numRef>
          </c:val>
          <c:extLst>
            <c:ext xmlns:c16="http://schemas.microsoft.com/office/drawing/2014/chart" uri="{C3380CC4-5D6E-409C-BE32-E72D297353CC}">
              <c16:uniqueId val="{00000002-DDFA-4495-AB8F-2123E4F54220}"/>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0.54</c:v>
                </c:pt>
                <c:pt idx="2">
                  <c:v>#N/A</c:v>
                </c:pt>
                <c:pt idx="3">
                  <c:v>0.54</c:v>
                </c:pt>
                <c:pt idx="4">
                  <c:v>#N/A</c:v>
                </c:pt>
                <c:pt idx="5">
                  <c:v>0.55000000000000004</c:v>
                </c:pt>
                <c:pt idx="6">
                  <c:v>#N/A</c:v>
                </c:pt>
                <c:pt idx="7">
                  <c:v>0.57999999999999996</c:v>
                </c:pt>
                <c:pt idx="8">
                  <c:v>#N/A</c:v>
                </c:pt>
                <c:pt idx="9">
                  <c:v>0.6</c:v>
                </c:pt>
              </c:numCache>
            </c:numRef>
          </c:val>
          <c:extLst>
            <c:ext xmlns:c16="http://schemas.microsoft.com/office/drawing/2014/chart" uri="{C3380CC4-5D6E-409C-BE32-E72D297353CC}">
              <c16:uniqueId val="{00000003-DDFA-4495-AB8F-2123E4F54220}"/>
            </c:ext>
          </c:extLst>
        </c:ser>
        <c:ser>
          <c:idx val="4"/>
          <c:order val="4"/>
          <c:tx>
            <c:strRef>
              <c:f>データシート!$A$31</c:f>
              <c:strCache>
                <c:ptCount val="1"/>
                <c:pt idx="0">
                  <c:v>小型自動車競走事業費特別会計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0.49</c:v>
                </c:pt>
                <c:pt idx="2">
                  <c:v>#N/A</c:v>
                </c:pt>
                <c:pt idx="3">
                  <c:v>0.26</c:v>
                </c:pt>
                <c:pt idx="4">
                  <c:v>#N/A</c:v>
                </c:pt>
                <c:pt idx="5">
                  <c:v>0.15</c:v>
                </c:pt>
                <c:pt idx="6">
                  <c:v>#N/A</c:v>
                </c:pt>
                <c:pt idx="7">
                  <c:v>0.47</c:v>
                </c:pt>
                <c:pt idx="8">
                  <c:v>#N/A</c:v>
                </c:pt>
                <c:pt idx="9">
                  <c:v>0.68</c:v>
                </c:pt>
              </c:numCache>
            </c:numRef>
          </c:val>
          <c:extLst>
            <c:ext xmlns:c16="http://schemas.microsoft.com/office/drawing/2014/chart" uri="{C3380CC4-5D6E-409C-BE32-E72D297353CC}">
              <c16:uniqueId val="{00000004-DDFA-4495-AB8F-2123E4F5422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0.49</c:v>
                </c:pt>
                <c:pt idx="2">
                  <c:v>#N/A</c:v>
                </c:pt>
                <c:pt idx="3">
                  <c:v>0.75</c:v>
                </c:pt>
                <c:pt idx="4">
                  <c:v>#N/A</c:v>
                </c:pt>
                <c:pt idx="5">
                  <c:v>1.38</c:v>
                </c:pt>
                <c:pt idx="6">
                  <c:v>#N/A</c:v>
                </c:pt>
                <c:pt idx="7">
                  <c:v>1.68</c:v>
                </c:pt>
                <c:pt idx="8">
                  <c:v>#N/A</c:v>
                </c:pt>
                <c:pt idx="9">
                  <c:v>1.39</c:v>
                </c:pt>
              </c:numCache>
            </c:numRef>
          </c:val>
          <c:extLst>
            <c:ext xmlns:c16="http://schemas.microsoft.com/office/drawing/2014/chart" uri="{C3380CC4-5D6E-409C-BE32-E72D297353CC}">
              <c16:uniqueId val="{00000005-DDFA-4495-AB8F-2123E4F5422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1.83</c:v>
                </c:pt>
                <c:pt idx="2">
                  <c:v>#N/A</c:v>
                </c:pt>
                <c:pt idx="3">
                  <c:v>1.3</c:v>
                </c:pt>
                <c:pt idx="4">
                  <c:v>#N/A</c:v>
                </c:pt>
                <c:pt idx="5">
                  <c:v>0.2</c:v>
                </c:pt>
                <c:pt idx="6">
                  <c:v>#N/A</c:v>
                </c:pt>
                <c:pt idx="7">
                  <c:v>1.59</c:v>
                </c:pt>
                <c:pt idx="8">
                  <c:v>#N/A</c:v>
                </c:pt>
                <c:pt idx="9">
                  <c:v>1.73</c:v>
                </c:pt>
              </c:numCache>
            </c:numRef>
          </c:val>
          <c:extLst>
            <c:ext xmlns:c16="http://schemas.microsoft.com/office/drawing/2014/chart" uri="{C3380CC4-5D6E-409C-BE32-E72D297353CC}">
              <c16:uniqueId val="{00000006-DDFA-4495-AB8F-2123E4F5422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6.74</c:v>
                </c:pt>
                <c:pt idx="2">
                  <c:v>#N/A</c:v>
                </c:pt>
                <c:pt idx="3">
                  <c:v>5.87</c:v>
                </c:pt>
                <c:pt idx="4">
                  <c:v>#N/A</c:v>
                </c:pt>
                <c:pt idx="5">
                  <c:v>6.15</c:v>
                </c:pt>
                <c:pt idx="6">
                  <c:v>#N/A</c:v>
                </c:pt>
                <c:pt idx="7">
                  <c:v>4.62</c:v>
                </c:pt>
                <c:pt idx="8">
                  <c:v>#N/A</c:v>
                </c:pt>
                <c:pt idx="9">
                  <c:v>5.36</c:v>
                </c:pt>
              </c:numCache>
            </c:numRef>
          </c:val>
          <c:extLst>
            <c:ext xmlns:c16="http://schemas.microsoft.com/office/drawing/2014/chart" uri="{C3380CC4-5D6E-409C-BE32-E72D297353CC}">
              <c16:uniqueId val="{00000007-DDFA-4495-AB8F-2123E4F5422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7.21</c:v>
                </c:pt>
                <c:pt idx="2">
                  <c:v>#N/A</c:v>
                </c:pt>
                <c:pt idx="3">
                  <c:v>7.23</c:v>
                </c:pt>
                <c:pt idx="4">
                  <c:v>#N/A</c:v>
                </c:pt>
                <c:pt idx="5">
                  <c:v>4.16</c:v>
                </c:pt>
                <c:pt idx="6">
                  <c:v>#N/A</c:v>
                </c:pt>
                <c:pt idx="7">
                  <c:v>7.06</c:v>
                </c:pt>
                <c:pt idx="8">
                  <c:v>#N/A</c:v>
                </c:pt>
                <c:pt idx="9">
                  <c:v>6.87</c:v>
                </c:pt>
              </c:numCache>
            </c:numRef>
          </c:val>
          <c:extLst>
            <c:ext xmlns:c16="http://schemas.microsoft.com/office/drawing/2014/chart" uri="{C3380CC4-5D6E-409C-BE32-E72D297353CC}">
              <c16:uniqueId val="{00000008-DDFA-4495-AB8F-2123E4F5422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18.95</c:v>
                </c:pt>
                <c:pt idx="2">
                  <c:v>#N/A</c:v>
                </c:pt>
                <c:pt idx="3">
                  <c:v>18.7</c:v>
                </c:pt>
                <c:pt idx="4">
                  <c:v>#N/A</c:v>
                </c:pt>
                <c:pt idx="5">
                  <c:v>18.34</c:v>
                </c:pt>
                <c:pt idx="6">
                  <c:v>#N/A</c:v>
                </c:pt>
                <c:pt idx="7">
                  <c:v>18.93</c:v>
                </c:pt>
                <c:pt idx="8">
                  <c:v>#N/A</c:v>
                </c:pt>
                <c:pt idx="9">
                  <c:v>17.64</c:v>
                </c:pt>
              </c:numCache>
            </c:numRef>
          </c:val>
          <c:extLst>
            <c:ext xmlns:c16="http://schemas.microsoft.com/office/drawing/2014/chart" uri="{C3380CC4-5D6E-409C-BE32-E72D297353CC}">
              <c16:uniqueId val="{00000009-DDFA-4495-AB8F-2123E4F542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7048</c:v>
                </c:pt>
                <c:pt idx="5">
                  <c:v>7450</c:v>
                </c:pt>
                <c:pt idx="8">
                  <c:v>7047</c:v>
                </c:pt>
                <c:pt idx="11">
                  <c:v>7379</c:v>
                </c:pt>
                <c:pt idx="14">
                  <c:v>7415</c:v>
                </c:pt>
              </c:numCache>
            </c:numRef>
          </c:val>
          <c:extLst>
            <c:ext xmlns:c16="http://schemas.microsoft.com/office/drawing/2014/chart" uri="{C3380CC4-5D6E-409C-BE32-E72D297353CC}">
              <c16:uniqueId val="{00000000-42FF-40D9-AA45-FA2192FE22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FF-40D9-AA45-FA2192FE22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14</c:v>
                </c:pt>
                <c:pt idx="6">
                  <c:v>14</c:v>
                </c:pt>
                <c:pt idx="9">
                  <c:v>11</c:v>
                </c:pt>
                <c:pt idx="12">
                  <c:v>11</c:v>
                </c:pt>
              </c:numCache>
            </c:numRef>
          </c:val>
          <c:extLst>
            <c:ext xmlns:c16="http://schemas.microsoft.com/office/drawing/2014/chart" uri="{C3380CC4-5D6E-409C-BE32-E72D297353CC}">
              <c16:uniqueId val="{00000002-42FF-40D9-AA45-FA2192FE22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FF-40D9-AA45-FA2192FE22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2227</c:v>
                </c:pt>
                <c:pt idx="3">
                  <c:v>2316</c:v>
                </c:pt>
                <c:pt idx="6">
                  <c:v>2248</c:v>
                </c:pt>
                <c:pt idx="9">
                  <c:v>2275</c:v>
                </c:pt>
                <c:pt idx="12">
                  <c:v>2092</c:v>
                </c:pt>
              </c:numCache>
            </c:numRef>
          </c:val>
          <c:extLst>
            <c:ext xmlns:c16="http://schemas.microsoft.com/office/drawing/2014/chart" uri="{C3380CC4-5D6E-409C-BE32-E72D297353CC}">
              <c16:uniqueId val="{00000004-42FF-40D9-AA45-FA2192FE22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FF-40D9-AA45-FA2192FE22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FF-40D9-AA45-FA2192FE22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7239</c:v>
                </c:pt>
                <c:pt idx="3">
                  <c:v>7382</c:v>
                </c:pt>
                <c:pt idx="6">
                  <c:v>6751</c:v>
                </c:pt>
                <c:pt idx="9">
                  <c:v>7028</c:v>
                </c:pt>
                <c:pt idx="12">
                  <c:v>7081</c:v>
                </c:pt>
              </c:numCache>
            </c:numRef>
          </c:val>
          <c:extLst>
            <c:ext xmlns:c16="http://schemas.microsoft.com/office/drawing/2014/chart" uri="{C3380CC4-5D6E-409C-BE32-E72D297353CC}">
              <c16:uniqueId val="{00000007-42FF-40D9-AA45-FA2192FE22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2432</c:v>
                </c:pt>
                <c:pt idx="2">
                  <c:v>#N/A</c:v>
                </c:pt>
                <c:pt idx="3">
                  <c:v>#N/A</c:v>
                </c:pt>
                <c:pt idx="4">
                  <c:v>2262</c:v>
                </c:pt>
                <c:pt idx="5">
                  <c:v>#N/A</c:v>
                </c:pt>
                <c:pt idx="6">
                  <c:v>#N/A</c:v>
                </c:pt>
                <c:pt idx="7">
                  <c:v>1966</c:v>
                </c:pt>
                <c:pt idx="8">
                  <c:v>#N/A</c:v>
                </c:pt>
                <c:pt idx="9">
                  <c:v>#N/A</c:v>
                </c:pt>
                <c:pt idx="10">
                  <c:v>1935</c:v>
                </c:pt>
                <c:pt idx="11">
                  <c:v>#N/A</c:v>
                </c:pt>
                <c:pt idx="12">
                  <c:v>#N/A</c:v>
                </c:pt>
                <c:pt idx="13">
                  <c:v>1769</c:v>
                </c:pt>
                <c:pt idx="14">
                  <c:v>#N/A</c:v>
                </c:pt>
              </c:numCache>
            </c:numRef>
          </c:val>
          <c:smooth val="0"/>
          <c:extLst>
            <c:ext xmlns:c16="http://schemas.microsoft.com/office/drawing/2014/chart" uri="{C3380CC4-5D6E-409C-BE32-E72D297353CC}">
              <c16:uniqueId val="{00000008-42FF-40D9-AA45-FA2192FE22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65396</c:v>
                </c:pt>
                <c:pt idx="5">
                  <c:v>69140</c:v>
                </c:pt>
                <c:pt idx="8">
                  <c:v>69408</c:v>
                </c:pt>
                <c:pt idx="11">
                  <c:v>68721</c:v>
                </c:pt>
                <c:pt idx="14">
                  <c:v>68014</c:v>
                </c:pt>
              </c:numCache>
            </c:numRef>
          </c:val>
          <c:extLst>
            <c:ext xmlns:c16="http://schemas.microsoft.com/office/drawing/2014/chart" uri="{C3380CC4-5D6E-409C-BE32-E72D297353CC}">
              <c16:uniqueId val="{00000000-0325-47F6-A706-4304FE0CB2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8476</c:v>
                </c:pt>
                <c:pt idx="5">
                  <c:v>7426</c:v>
                </c:pt>
                <c:pt idx="8">
                  <c:v>7210</c:v>
                </c:pt>
                <c:pt idx="11">
                  <c:v>6896</c:v>
                </c:pt>
                <c:pt idx="14">
                  <c:v>6569</c:v>
                </c:pt>
              </c:numCache>
            </c:numRef>
          </c:val>
          <c:extLst>
            <c:ext xmlns:c16="http://schemas.microsoft.com/office/drawing/2014/chart" uri="{C3380CC4-5D6E-409C-BE32-E72D297353CC}">
              <c16:uniqueId val="{00000001-0325-47F6-A706-4304FE0CB2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17727</c:v>
                </c:pt>
                <c:pt idx="5">
                  <c:v>13632</c:v>
                </c:pt>
                <c:pt idx="8">
                  <c:v>14531</c:v>
                </c:pt>
                <c:pt idx="11">
                  <c:v>13142</c:v>
                </c:pt>
                <c:pt idx="14">
                  <c:v>12446</c:v>
                </c:pt>
              </c:numCache>
            </c:numRef>
          </c:val>
          <c:extLst>
            <c:ext xmlns:c16="http://schemas.microsoft.com/office/drawing/2014/chart" uri="{C3380CC4-5D6E-409C-BE32-E72D297353CC}">
              <c16:uniqueId val="{00000002-0325-47F6-A706-4304FE0CB2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25-47F6-A706-4304FE0CB2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25-47F6-A706-4304FE0CB2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138</c:v>
                </c:pt>
                <c:pt idx="3">
                  <c:v>107</c:v>
                </c:pt>
                <c:pt idx="6">
                  <c:v>156</c:v>
                </c:pt>
                <c:pt idx="9">
                  <c:v>117</c:v>
                </c:pt>
                <c:pt idx="12">
                  <c:v>48</c:v>
                </c:pt>
              </c:numCache>
            </c:numRef>
          </c:val>
          <c:extLst>
            <c:ext xmlns:c16="http://schemas.microsoft.com/office/drawing/2014/chart" uri="{C3380CC4-5D6E-409C-BE32-E72D297353CC}">
              <c16:uniqueId val="{00000005-0325-47F6-A706-4304FE0CB2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12305</c:v>
                </c:pt>
                <c:pt idx="3">
                  <c:v>10745</c:v>
                </c:pt>
                <c:pt idx="6">
                  <c:v>10503</c:v>
                </c:pt>
                <c:pt idx="9">
                  <c:v>10571</c:v>
                </c:pt>
                <c:pt idx="12">
                  <c:v>10319</c:v>
                </c:pt>
              </c:numCache>
            </c:numRef>
          </c:val>
          <c:extLst>
            <c:ext xmlns:c16="http://schemas.microsoft.com/office/drawing/2014/chart" uri="{C3380CC4-5D6E-409C-BE32-E72D297353CC}">
              <c16:uniqueId val="{00000006-0325-47F6-A706-4304FE0CB2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325-47F6-A706-4304FE0CB2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26962</c:v>
                </c:pt>
                <c:pt idx="3">
                  <c:v>25608</c:v>
                </c:pt>
                <c:pt idx="6">
                  <c:v>24315</c:v>
                </c:pt>
                <c:pt idx="9">
                  <c:v>23292</c:v>
                </c:pt>
                <c:pt idx="12">
                  <c:v>22582</c:v>
                </c:pt>
              </c:numCache>
            </c:numRef>
          </c:val>
          <c:extLst>
            <c:ext xmlns:c16="http://schemas.microsoft.com/office/drawing/2014/chart" uri="{C3380CC4-5D6E-409C-BE32-E72D297353CC}">
              <c16:uniqueId val="{00000008-0325-47F6-A706-4304FE0CB2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c:v>
                </c:pt>
                <c:pt idx="3">
                  <c:v>44</c:v>
                </c:pt>
                <c:pt idx="6">
                  <c:v>30</c:v>
                </c:pt>
                <c:pt idx="9">
                  <c:v>19</c:v>
                </c:pt>
                <c:pt idx="12">
                  <c:v>8</c:v>
                </c:pt>
              </c:numCache>
            </c:numRef>
          </c:val>
          <c:extLst>
            <c:ext xmlns:c16="http://schemas.microsoft.com/office/drawing/2014/chart" uri="{C3380CC4-5D6E-409C-BE32-E72D297353CC}">
              <c16:uniqueId val="{00000009-0325-47F6-A706-4304FE0CB2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66314</c:v>
                </c:pt>
                <c:pt idx="3">
                  <c:v>68525</c:v>
                </c:pt>
                <c:pt idx="6">
                  <c:v>69359</c:v>
                </c:pt>
                <c:pt idx="9">
                  <c:v>68898</c:v>
                </c:pt>
                <c:pt idx="12">
                  <c:v>68319</c:v>
                </c:pt>
              </c:numCache>
            </c:numRef>
          </c:val>
          <c:extLst>
            <c:ext xmlns:c16="http://schemas.microsoft.com/office/drawing/2014/chart" uri="{C3380CC4-5D6E-409C-BE32-E72D297353CC}">
              <c16:uniqueId val="{0000000A-0325-47F6-A706-4304FE0CB2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14178</c:v>
                </c:pt>
                <c:pt idx="2">
                  <c:v>#N/A</c:v>
                </c:pt>
                <c:pt idx="3">
                  <c:v>#N/A</c:v>
                </c:pt>
                <c:pt idx="4">
                  <c:v>14830</c:v>
                </c:pt>
                <c:pt idx="5">
                  <c:v>#N/A</c:v>
                </c:pt>
                <c:pt idx="6">
                  <c:v>#N/A</c:v>
                </c:pt>
                <c:pt idx="7">
                  <c:v>13214</c:v>
                </c:pt>
                <c:pt idx="8">
                  <c:v>#N/A</c:v>
                </c:pt>
                <c:pt idx="9">
                  <c:v>#N/A</c:v>
                </c:pt>
                <c:pt idx="10">
                  <c:v>14138</c:v>
                </c:pt>
                <c:pt idx="11">
                  <c:v>#N/A</c:v>
                </c:pt>
                <c:pt idx="12">
                  <c:v>#N/A</c:v>
                </c:pt>
                <c:pt idx="13">
                  <c:v>14247</c:v>
                </c:pt>
                <c:pt idx="14">
                  <c:v>#N/A</c:v>
                </c:pt>
              </c:numCache>
            </c:numRef>
          </c:val>
          <c:smooth val="0"/>
          <c:extLst>
            <c:ext xmlns:c16="http://schemas.microsoft.com/office/drawing/2014/chart" uri="{C3380CC4-5D6E-409C-BE32-E72D297353CC}">
              <c16:uniqueId val="{0000000B-0325-47F6-A706-4304FE0CB2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[3]データシート!$A$72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[3]データシート!$B$71:$D$71</c:f>
              <c:strCache>
                <c:ptCount val="3"/>
                <c:pt idx="0">
                  <c:v>H27</c:v>
                </c:pt>
                <c:pt idx="1">
                  <c:v>H28</c:v>
                </c:pt>
                <c:pt idx="2">
                  <c:v>H29</c:v>
                </c:pt>
              </c:strCache>
            </c:strRef>
          </c:cat>
          <c:val>
            <c:numRef>
              <c:f>[3]データシート!$B$72:$D$72</c:f>
              <c:numCache>
                <c:formatCode>General</c:formatCode>
                <c:ptCount val="3"/>
                <c:pt idx="0">
                  <c:v>6747</c:v>
                </c:pt>
                <c:pt idx="1">
                  <c:v>6133</c:v>
                </c:pt>
                <c:pt idx="2">
                  <c:v>5147</c:v>
                </c:pt>
              </c:numCache>
            </c:numRef>
          </c:val>
          <c:extLst>
            <c:ext xmlns:c16="http://schemas.microsoft.com/office/drawing/2014/chart" uri="{C3380CC4-5D6E-409C-BE32-E72D297353CC}">
              <c16:uniqueId val="{00000000-8386-41E0-8E0C-4428E9721B02}"/>
            </c:ext>
          </c:extLst>
        </c:ser>
        <c:ser>
          <c:idx val="0"/>
          <c:order val="1"/>
          <c:tx>
            <c:strRef>
              <c:f>[3]データシート!$A$73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[3]データシート!$B$71:$D$71</c:f>
              <c:strCache>
                <c:ptCount val="3"/>
                <c:pt idx="0">
                  <c:v>H27</c:v>
                </c:pt>
                <c:pt idx="1">
                  <c:v>H28</c:v>
                </c:pt>
                <c:pt idx="2">
                  <c:v>H29</c:v>
                </c:pt>
              </c:strCache>
            </c:strRef>
          </c:cat>
          <c:val>
            <c:numRef>
              <c:f>[3]データシート!$B$73:$D$73</c:f>
              <c:numCache>
                <c:formatCode>General</c:formatCode>
                <c:ptCount val="3"/>
                <c:pt idx="0">
                  <c:v>1031</c:v>
                </c:pt>
                <c:pt idx="1">
                  <c:v>1033</c:v>
                </c:pt>
                <c:pt idx="2">
                  <c:v>1035</c:v>
                </c:pt>
              </c:numCache>
            </c:numRef>
          </c:val>
          <c:extLst>
            <c:ext xmlns:c16="http://schemas.microsoft.com/office/drawing/2014/chart" uri="{C3380CC4-5D6E-409C-BE32-E72D297353CC}">
              <c16:uniqueId val="{00000001-8386-41E0-8E0C-4428E9721B02}"/>
            </c:ext>
          </c:extLst>
        </c:ser>
        <c:ser>
          <c:idx val="1"/>
          <c:order val="2"/>
          <c:tx>
            <c:strRef>
              <c:f>[3]データシート!$A$74</c:f>
              <c:strCache>
                <c:ptCount val="1"/>
                <c:pt idx="0">
                  <c:v>その他特定目的基金</c:v>
                </c:pt>
              </c:strCache>
            </c:strRef>
          </c:tx>
          <c:spPr>
            <a:solidFill>
              <a:srgbClr val="2E75B6"/>
            </a:solidFill>
            <a:ln>
              <a:noFill/>
            </a:ln>
          </c:spPr>
          <c:invertIfNegative val="0"/>
          <c:cat>
            <c:strRef>
              <c:f>[3]データシート!$B$71:$D$71</c:f>
              <c:strCache>
                <c:ptCount val="3"/>
                <c:pt idx="0">
                  <c:v>H27</c:v>
                </c:pt>
                <c:pt idx="1">
                  <c:v>H28</c:v>
                </c:pt>
                <c:pt idx="2">
                  <c:v>H29</c:v>
                </c:pt>
              </c:strCache>
            </c:strRef>
          </c:cat>
          <c:val>
            <c:numRef>
              <c:f>[3]データシート!$B$74:$D$74</c:f>
              <c:numCache>
                <c:formatCode>General</c:formatCode>
                <c:ptCount val="3"/>
                <c:pt idx="0">
                  <c:v>3939</c:v>
                </c:pt>
                <c:pt idx="1">
                  <c:v>3468</c:v>
                </c:pt>
                <c:pt idx="2">
                  <c:v>3430</c:v>
                </c:pt>
              </c:numCache>
            </c:numRef>
          </c:val>
          <c:extLst>
            <c:ext xmlns:c16="http://schemas.microsoft.com/office/drawing/2014/chart" uri="{C3380CC4-5D6E-409C-BE32-E72D297353CC}">
              <c16:uniqueId val="{00000002-8386-41E0-8E0C-4428E9721B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{8136B8AD-A0DC-4AC9-AE85-55ADC2975D68}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A0B-4E62-955B-DEBD7DDC75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{A73CFBDA-B5E7-4FF6-8F79-EA7F22DA571E}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0B-4E62-955B-DEBD7DDC75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{18BDDA46-8B1F-486C-AAC3-9505461D8965}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0B-4E62-955B-DEBD7DDC75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{8DBD4303-50E4-4CDC-8637-FDC8DA9AB05A}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0B-4E62-955B-DEBD7DDC75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{A058A21C-F391-4BB4-B316-B94CEF490B20}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0B-4E62-955B-DEBD7DDC75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{43DA2D19-917E-41A7-8380-94F51A4E50DD}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A0B-4E62-955B-DEBD7DDC75F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{0CB73353-B251-47BB-BABD-A5B263C4E323}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A0B-4E62-955B-DEBD7DDC75F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{84910DF8-2E45-4EBD-9DA1-E71E5B737874}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A0B-4E62-955B-DEBD7DDC75F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{B27C891A-E495-4DDD-B963-D225FF49E799}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A0B-4E62-955B-DEBD7DDC75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57.2</c:v>
                </c:pt>
              </c:numCache>
            </c:numRef>
          </c:xVal>
          <c:yVal>
            <c:numRef>
              <c:f>公会計指標分析・財政指標組合せ分析表!$BP$51:$DC$51</c:f>
              <c:numCache>
                <c:formatCode>#,##0.0;"▲ "#,##0.0</c:formatCode>
                <c:ptCount val="40"/>
                <c:pt idx="24">
                  <c:v>39.5</c:v>
                </c:pt>
              </c:numCache>
            </c:numRef>
          </c:yVal>
          <c:smooth val="0"/>
          <c:extLst>
            <c:ext xmlns:c16="http://schemas.microsoft.com/office/drawing/2014/chart" uri="{C3380CC4-5D6E-409C-BE32-E72D297353CC}">
              <c16:uniqueId val="{00000009-9A0B-4E62-955B-DEBD7DDC75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{03C44198-4D16-4739-993F-A94419806749}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A0B-4E62-955B-DEBD7DDC75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{7CA10581-A2A8-4E26-9EAD-B418181AD7DC}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0B-4E62-955B-DEBD7DDC75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{6DA7B7A5-7F4C-423B-9A49-5056450B1F04}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0B-4E62-955B-DEBD7DDC75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{2931323C-2488-497A-ACA1-EEEA2401B51E}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0B-4E62-955B-DEBD7DDC75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{4A7B8C99-18FE-4983-9E69-F48B50DE8473}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0B-4E62-955B-DEBD7DDC75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{A84964C2-D618-4C91-A60E-872F7225F1AF}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A0B-4E62-955B-DEBD7DDC75F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{5604B3C0-B2F4-4708-98CC-B6F9A351134A}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A0B-4E62-955B-DEBD7DDC75F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{B7F3B752-9705-46EB-9465-9FFED04494AA}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A0B-4E62-955B-DEBD7DDC75F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{EB462798-4E81-451D-9CDA-BD0FA4258831}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A0B-4E62-955B-DEBD7DDC75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numCache>
            </c:numRef>
          </c:xVal>
          <c:yVal>
            <c:numRef>
              <c:f>公会計指標分析・財政指標組合せ分析表!$BP$55:$DC$55</c:f>
              <c:numCache>
                <c:formatCode>#,##0.0;"▲ "#,##0.0</c:formatCode>
                <c:ptCount val="40"/>
                <c:pt idx="24">
                  <c:v>31</c:v>
                </c:pt>
              </c:numCache>
            </c:numRef>
          </c:yVal>
          <c:smooth val="0"/>
          <c:extLst>
            <c:ext xmlns:c16="http://schemas.microsoft.com/office/drawing/2014/chart" uri="{C3380CC4-5D6E-409C-BE32-E72D297353CC}">
              <c16:uniqueId val="{00000013-9A0B-4E62-955B-DEBD7DDC75F2}"/>
            </c:ext>
          </c:extLst>
        </c:ser>
        <c:dLbls>
          <c:showLegendKey val="0"/>
          <c:showVal val="1"/>
          <c:showCatName val="0"/>
          <c:showSerName val="0"/>
          <c:showPercent val="0"/>
          <c:showBubbleSize val="0"/>
        </c:dLbls>
        <c:axId val="46179840"/>
        <c:axId val="46181760"/>
      </c:scatterChart>
      <c:valAx>
        <c:axId val="46179840"/>
        <c:scaling>
          <c:orientation val="minMax"/>
          <c:max val="57.5"/>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{6E95C238-F80E-4EAC-96D9-ECE4CD8C3D3C}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F03-4151-BF40-75FE0C45D4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{0A1C81D8-5BB4-4DF2-89E5-C5E480A817AA}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03-4151-BF40-75FE0C45D4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{D24CF161-BB2D-47B6-895A-24363CD2DD16}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03-4151-BF40-75FE0C45D4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{D9B2E038-117D-424E-ABCE-422DB1CC9EF7}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03-4151-BF40-75FE0C45D4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{52547A85-3D87-4F1E-B069-5787628B39CF}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03-4151-BF40-75FE0C45D45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{BFFCF2F0-E738-43D1-AF5F-01A448C2AE14}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F03-4151-BF40-75FE0C45D45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{5D02264D-0C95-41AE-AEC3-97453CDC5117}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F03-4151-BF40-75FE0C45D45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{49BD14F8-E5E2-4606-B905-62714817E4F2}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F03-4151-BF40-75FE0C45D45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{30DCBA29-8E7C-4576-A019-A130F4BBEBC0}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F03-4151-BF40-75FE0C45D4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6.8</c:v>
                </c:pt>
                <c:pt idx="16">
                  <c:v>6.1</c:v>
                </c:pt>
                <c:pt idx="24">
                  <c:v>5.7</c:v>
                </c:pt>
                <c:pt idx="32">
                  <c:v>5.2</c:v>
                </c:pt>
              </c:numCache>
            </c:numRef>
          </c:xVal>
          <c:yVal>
            <c:numRef>
              <c:f>公会計指標分析・財政指標組合せ分析表!$BP$73:$DC$73</c:f>
              <c:numCache>
                <c:formatCode>#,##0.0;"▲ "#,##0.0</c:formatCode>
                <c:ptCount val="40"/>
                <c:pt idx="0">
                  <c:v>38.799999999999997</c:v>
                </c:pt>
                <c:pt idx="8">
                  <c:v>41.6</c:v>
                </c:pt>
                <c:pt idx="16">
                  <c:v>36.799999999999997</c:v>
                </c:pt>
                <c:pt idx="24">
                  <c:v>39.5</c:v>
                </c:pt>
                <c:pt idx="32">
                  <c:v>39.700000000000003</c:v>
                </c:pt>
              </c:numCache>
            </c:numRef>
          </c:yVal>
          <c:smooth val="0"/>
          <c:extLst>
            <c:ext xmlns:c16="http://schemas.microsoft.com/office/drawing/2014/chart" uri="{C3380CC4-5D6E-409C-BE32-E72D297353CC}">
              <c16:uniqueId val="{00000009-EF03-4151-BF40-75FE0C45D4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{EDF4C53F-8B3B-4077-947A-0CA0DE6A4BAC}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F03-4151-BF40-75FE0C45D4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{79ACBC5B-D78A-4D31-92CF-98C1405CBDE7}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03-4151-BF40-75FE0C45D4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{7089D917-4236-428D-8991-3E26619355D9}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03-4151-BF40-75FE0C45D4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{07EBB299-1530-4CAE-A320-C98833891DBE}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03-4151-BF40-75FE0C45D4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{128C1FF6-65C8-4942-9037-9DF982B00ABC}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03-4151-BF40-75FE0C45D45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{186952B7-B8B4-4C7B-A5E2-8321AE3AAFD3}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F03-4151-BF40-75FE0C45D45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{E6DC76E2-EF68-49F1-8CAC-0AA997B47132}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F03-4151-BF40-75FE0C45D45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{94114FB4-11B0-4C31-B153-A8525AAD4E37}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F03-4151-BF40-75FE0C45D45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{EDE048FB-4FE0-441A-8A06-DB8596585BB1}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F03-4151-BF40-75FE0C45D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EF03-4151-BF40-75FE0C45D457}"/>
            </c:ext>
          </c:extLst>
        </c:ser>
        <c:dLbls>
          <c:showLegendKey val="0"/>
          <c:showVal val="1"/>
          <c:showCatName val="0"/>
          <c:showSerName val="0"/>
          <c:showPercent val="0"/>
          <c:showBubbleSize val="0"/>
        </c:dLbls>
        <c:axId val="84219776"/>
        <c:axId val="84234240"/>
      </c:scatterChart>
      <c:valAx>
        <c:axId val="84219776"/>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年度から徐々に減少しており、平成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これは、元利償還金等は、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9,184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百万円で前年度の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百万円減少し、一方の算入公債費等は、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百万円で前年度より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百万円増加したことによる。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元利償還金等が減少しているのは、公営企業債の元利償還金に対する繰入金のうち、病院事業における平成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年度借入分が償還終了したことが主な要因である。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年度の将来負担比率の分子は、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14,247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百万円で、前年度の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14,138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これは、将来負担額は、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101,276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百万円で前年度の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102,897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百万円が減少したものの、その控除財源である充当可能財源等は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87,029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百万円で前年度の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88,759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百万円が減少しており、将来負担額の減少額よりもその控除財源である充当可能財源等の方が上回って減少したことが要因である。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将来負担額が減少したのは、病院事業等の地方債現在高が減少したことにより公営企業等繰入見込額が減少したことが主な要因といえる。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充当可能基金が減少したのは、財政調整基金、小型自動車競走事業運営基金等を取崩し、全体として前年度から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百万円が減少したことが要因といえる。これは、財政調整基金については、普通交付税等の減少による歳入不足の財源補填のために取崩し、小型自動車競走事業運営基金については、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JKA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交付金のために取崩した。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全体の平成２９年度末現在高は、合併算定替の特例措置の段階的な縮減等の影響による地方交付税の減等により、財政調整基金からの補填が増えたことで、約１９億８，８００万円取崩したこと、その他特定目的基金では、市民のもり等建設基金において、公園整備事業に充てるため８，９００万円を取崩したこと、都市環境整備基金において、浄化槽設置整備事業に充てるため、２，６００万円を取崩したこと等により、基金全体で対前年度１０億２，２００万円の減少し、９６億１，１００万円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財政運営上の観点から、一般会計歳出予算額の１０％以上の現在高を目指していく。その他特目基金については、それぞれ設置された目的があり、基金の中には、寄附者の意向により設置された基金もあり、各基金の目的が達成されるまでは、そのままの形で存続させていく必要がある。特に、公共施設整備基金については、公共施設の個別施設計画を策定後、総合計画実施計画の毎年の見直しの中で投資可能財源との均衡を図りながら、基金に積み立てていくことになると思わ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その他特定目的基金として、平成２９年度末時点において１４基金保有しており、各基金において条例でその目的を定めている。主な基金の使途については以下のとおり。</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・公共施設整備基金：公共施設の整備を図るための事業の財源に充てるため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・都市環境整備基金：公共下水道事業等の整備事業や住環境整備対策事業などの都市環境整備事業の財源に充てるため</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の平成２９年度末残高は、積立額が４億６，０００万円に対し、取崩しが４億９，８００万円であったことに伴い、３，８００万円減額し、３４億３，０００万円となった。主な基金の増減理由は以下のとおり。</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・市民のもり等建設基金：宮郷地区近隣公園広場外整備工事等に充てるため８，９００万円を取崩したことにより減額</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赤レンガ倉庫施設整備工事等に充てるため３億６，０００万円を取崩す一方で、公共施設整備に係る後年度の施設整備に係る経費の不足額に対応するために、４億２３３万２，０００円を積み立てたことに伴う増額</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各基金については、それぞれ設置された目的があり、各基金の目的が達成されるまでは、そのままの形で存続させていく必要があるものと考えている。主な基金の今後の方針については以下のとおり。</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・公共施設整備基金：基金の積み立てについては、個別施設計画策定後に、毎年の総合計画実施計画の見直しの中で、投資可能財源との均衡を図りながら基金の積み立てや取崩しを検討していく。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・都市環境整備基金：毎年の総合計画実施計画の見直しの中で、投資可能財源と事業額との均衡を見つつ、当該基金の目的、残高、対象事業の規模等を鑑み、基金の積み立てや取崩しを検討していく。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平成２９年度末現在高は、前年度末の剰余金積み立てが前年度１３億円から１０億円ということで３億円少なかったこと、また合併算定替の特例措置の段階的な縮減等の影響による地方交付税の減により、財政調整基金からの補填が増えたことで、対前年度９億８，６００万円減少し、５１億４，７００万円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年度間の財源の不均衡を調整するための財政調整機能や、税収減に見舞われた場合の予期しない収入減や、不時の支出増加等に備える機能をあわせ持つもので、財政運営上重要度の高い基金であると考えられるため、残高の確保について、効率的な支出及び経費節減等を基本としながら、事業の選択と集中に努めるとともに、市税収入の増加につながるような企業誘致や区画整理等の住環境整備による人口増対策など、歳入確保に向けた取り組みにより、財政調整基金からの繰入を抑制することで、残高の確保につなげていく。基金の残高については、財政運営上の観点から、一般会計歳出予算額の１０％以上の現在高を有したいと考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減債基金は、基金の運用利子を積み立てたことに伴い、平成２８年度末残高から２００万円増加し、１０億３，５００万円となった。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の償還については現状、本市の財政規模において通常の予算組みの中で賄えている状況であるが、財政調整基金の現在高も減少傾向になってきており、地方交付税も合併算定替の特例措置の段階的な縮減の影響により、減少傾向になってきている。持続可能な財政運営を図るために、財政調整基金をなるべく確保したいということがあることや低金利の状況の中、高金利なものは償還がほとんど終了していること、繰上償還の予定もないこと等を踏まえ、今後、減債基金の取崩しを検討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年度における伊勢崎市の有形固定資産減価償却率は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類似団体と同水準である。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有形固定資産減価償却率は、減価償却の進捗により類似団体では毎年度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程度上昇している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。伊勢崎市においても減価償却の進捗により有形固定資産減価償却率が上昇することが見込まれるため、今後は個別施設計画を策定し、長寿命化対策を実施していく方針である。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143129</xdr:rowOff>
    </xdr:from>
    <xdr:to>
      <xdr:col>19</xdr:col>
      <xdr:colOff>187325</xdr:colOff>
      <xdr:row>30</xdr:row>
      <xdr:rowOff>73279</xdr:rowOff>
    </xdr:to>
    <xdr:sp macro="" textlink="">
      <xdr:nvSpPr>
        <xdr:cNvPr id="76" name="楕円 75"/>
        <xdr:cNvSpPr/>
      </xdr:nvSpPr>
      <xdr:spPr>
        <a:xfrm>
          <a:off x="4000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81170</xdr:rowOff>
    </xdr:from>
    <xdr:ext cx="405111" cy="259045"/>
    <xdr:sp macro="" textlink="">
      <xdr:nvSpPr>
        <xdr:cNvPr id="77"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78"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64406</xdr:rowOff>
    </xdr:from>
    <xdr:ext cx="405111" cy="259045"/>
    <xdr:sp macro="" textlink="">
      <xdr:nvSpPr>
        <xdr:cNvPr id="79" name="n_1main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病院事業等の地方債現在高が減少したこと等により、将来負担額が減少傾向にあるものの、財政調整基金が地方交付税の合併算定による縮減を補てんするために減少している。類似団体と比較しても、経常支出が高い水準にあるため、債務償還可能年数も長くなっている。　今後も、職員の定数管理適正化や事務事業の合理化等により、全体的なコストの低減を図っていくとともに、人口増対策等歳入確保に向けた取り組みを行うことで、財政調整基金からの繰入を抑制し、一般会計歳出予算額の１０％以上の現在高を有したい。</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6" name="直線コネクタ 9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7" name="テキスト ボックス 9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8" name="直線コネクタ 9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9" name="テキスト ボックス 9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0" name="直線コネクタ 9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1" name="テキスト ボックス 10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2" name="直線コネクタ 10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3" name="テキスト ボックス 102"/>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4" name="直線コネクタ 10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5" name="テキスト ボックス 10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7" name="テキスト ボックス 10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09" name="直線コネクタ 108"/>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0"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1" name="直線コネクタ 110"/>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2"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3" name="直線コネクタ 112"/>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14"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5" name="フローチャート: 判断 114"/>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6" name="テキスト ボックス 11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7" name="テキスト ボックス 11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8" name="テキスト ボックス 11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9" name="テキスト ボックス 11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0" name="テキスト ボックス 11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85725</xdr:rowOff>
    </xdr:from>
    <xdr:to>
      <xdr:col>76</xdr:col>
      <xdr:colOff>73025</xdr:colOff>
      <xdr:row>29</xdr:row>
      <xdr:rowOff>15875</xdr:rowOff>
    </xdr:to>
    <xdr:sp macro="" textlink="">
      <xdr:nvSpPr>
        <xdr:cNvPr id="121" name="楕円 120"/>
        <xdr:cNvSpPr/>
      </xdr:nvSpPr>
      <xdr:spPr>
        <a:xfrm>
          <a:off x="14744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108602</xdr:rowOff>
    </xdr:from>
    <xdr:ext cx="340478" cy="259045"/>
    <xdr:sp macro="" textlink="">
      <xdr:nvSpPr>
        <xdr:cNvPr id="122" name="債務償還可能年数該当値テキスト"/>
        <xdr:cNvSpPr txBox="1"/>
      </xdr:nvSpPr>
      <xdr:spPr>
        <a:xfrm>
          <a:off x="14846300" y="550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3" name="正方形/長方形 12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4" name="正方形/長方形 12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5" name="テキスト ボックス 12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6" name="テキスト ボックス 12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7" name="テキスト ボックス 12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8" name="テキスト ボックス 12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0" name="楕円 69"/>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76852</xdr:rowOff>
    </xdr:from>
    <xdr:ext cx="405111" cy="259045"/>
    <xdr:sp macro="" textlink="">
      <xdr:nvSpPr>
        <xdr:cNvPr id="71"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2"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73"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5" name="直線コネクタ 94"/>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6"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97" name="直線コネクタ 96"/>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98"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99" name="直線コネクタ 98"/>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0"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1" name="フローチャート: 判断 100"/>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2" name="フローチャート: 判断 101"/>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3" name="フローチャート: 判断 102"/>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117297</xdr:rowOff>
    </xdr:from>
    <xdr:to>
      <xdr:col>50</xdr:col>
      <xdr:colOff>165100</xdr:colOff>
      <xdr:row>39</xdr:row>
      <xdr:rowOff>47447</xdr:rowOff>
    </xdr:to>
    <xdr:sp macro="" textlink="">
      <xdr:nvSpPr>
        <xdr:cNvPr id="109" name="楕円 108"/>
        <xdr:cNvSpPr/>
      </xdr:nvSpPr>
      <xdr:spPr>
        <a:xfrm>
          <a:off x="9588500" y="66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86717</xdr:rowOff>
    </xdr:from>
    <xdr:ext cx="469744" cy="259045"/>
    <xdr:sp macro="" textlink="">
      <xdr:nvSpPr>
        <xdr:cNvPr id="110"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1"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63974</xdr:rowOff>
    </xdr:from>
    <xdr:ext cx="534377" cy="259045"/>
    <xdr:sp macro="" textlink="">
      <xdr:nvSpPr>
        <xdr:cNvPr id="112" name="n_1mainValue【道路】&#10;一人当たり延長"/>
        <xdr:cNvSpPr txBox="1"/>
      </xdr:nvSpPr>
      <xdr:spPr>
        <a:xfrm>
          <a:off x="9359411" y="64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5" name="テキスト ボックス 12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5" name="テキスト ボックス 13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39" name="直線コネクタ 138"/>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0"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1" name="直線コネクタ 140"/>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2"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3" name="直線コネクタ 142"/>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44"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45" name="フローチャート: 判断 144"/>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46" name="フローチャート: 判断 145"/>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47" name="フローチャート: 判断 146"/>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53" name="楕円 152"/>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93453</xdr:rowOff>
    </xdr:from>
    <xdr:ext cx="405111" cy="259045"/>
    <xdr:sp macro="" textlink="">
      <xdr:nvSpPr>
        <xdr:cNvPr id="154"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55"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156" name="n_1mainValue【橋りょう・トンネル】&#10;有形固定資産減価償却率"/>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78" name="直線コネクタ 177"/>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79"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0" name="直線コネクタ 179"/>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81"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82" name="直線コネクタ 181"/>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183"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84" name="フローチャート: 判断 183"/>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85" name="フローチャート: 判断 184"/>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86" name="フローチャート: 判断 185"/>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70586</xdr:rowOff>
    </xdr:from>
    <xdr:to>
      <xdr:col>50</xdr:col>
      <xdr:colOff>165100</xdr:colOff>
      <xdr:row>64</xdr:row>
      <xdr:rowOff>736</xdr:rowOff>
    </xdr:to>
    <xdr:sp macro="" textlink="">
      <xdr:nvSpPr>
        <xdr:cNvPr id="192" name="楕円 191"/>
        <xdr:cNvSpPr/>
      </xdr:nvSpPr>
      <xdr:spPr>
        <a:xfrm>
          <a:off x="9588500" y="10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44490</xdr:rowOff>
    </xdr:from>
    <xdr:ext cx="534377" cy="259045"/>
    <xdr:sp macro="" textlink="">
      <xdr:nvSpPr>
        <xdr:cNvPr id="193"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194"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163313</xdr:rowOff>
    </xdr:from>
    <xdr:ext cx="534377" cy="259045"/>
    <xdr:sp macro="" textlink="">
      <xdr:nvSpPr>
        <xdr:cNvPr id="195" name="n_1mainValue【橋りょう・トンネル】&#10;一人当たり有形固定資産（償却資産）額"/>
        <xdr:cNvSpPr txBox="1"/>
      </xdr:nvSpPr>
      <xdr:spPr>
        <a:xfrm>
          <a:off x="9359411" y="109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7" name="直線コネクタ 20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8" name="テキスト ボックス 20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9" name="直線コネクタ 20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0" name="テキスト ボックス 20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1" name="直線コネクタ 21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2" name="テキスト ボックス 21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3" name="直線コネクタ 21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4" name="テキスト ボックス 21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18" name="直線コネクタ 217"/>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19"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20" name="直線コネクタ 219"/>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21"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22" name="直線コネクタ 221"/>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23"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24" name="フローチャート: 判断 223"/>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25" name="フローチャート: 判断 224"/>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26" name="フローチャート: 判断 225"/>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1015</xdr:rowOff>
    </xdr:from>
    <xdr:to>
      <xdr:col>20</xdr:col>
      <xdr:colOff>38100</xdr:colOff>
      <xdr:row>84</xdr:row>
      <xdr:rowOff>102615</xdr:rowOff>
    </xdr:to>
    <xdr:sp macro="" textlink="">
      <xdr:nvSpPr>
        <xdr:cNvPr id="232" name="楕円 231"/>
        <xdr:cNvSpPr/>
      </xdr:nvSpPr>
      <xdr:spPr>
        <a:xfrm>
          <a:off x="3746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233"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34"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93742</xdr:rowOff>
    </xdr:from>
    <xdr:ext cx="405111" cy="259045"/>
    <xdr:sp macro="" textlink="">
      <xdr:nvSpPr>
        <xdr:cNvPr id="235" name="n_1mainValue【公営住宅】&#10;有形固定資産減価償却率"/>
        <xdr:cNvSpPr txBox="1"/>
      </xdr:nvSpPr>
      <xdr:spPr>
        <a:xfrm>
          <a:off x="3582044"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61" name="直線コネクタ 26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6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63" name="直線コネクタ 26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6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65" name="直線コネクタ 26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6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67" name="フローチャート: 判断 26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68" name="フローチャート: 判断 26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69" name="フローチャート: 判断 26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65677</xdr:rowOff>
    </xdr:from>
    <xdr:to>
      <xdr:col>50</xdr:col>
      <xdr:colOff>165100</xdr:colOff>
      <xdr:row>80</xdr:row>
      <xdr:rowOff>167277</xdr:rowOff>
    </xdr:to>
    <xdr:sp macro="" textlink="">
      <xdr:nvSpPr>
        <xdr:cNvPr id="275" name="楕円 274"/>
        <xdr:cNvSpPr/>
      </xdr:nvSpPr>
      <xdr:spPr>
        <a:xfrm>
          <a:off x="9588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89825</xdr:rowOff>
    </xdr:from>
    <xdr:ext cx="469744" cy="259045"/>
    <xdr:sp macro="" textlink="">
      <xdr:nvSpPr>
        <xdr:cNvPr id="276"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77"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12354</xdr:rowOff>
    </xdr:from>
    <xdr:ext cx="469744" cy="259045"/>
    <xdr:sp macro="" textlink="">
      <xdr:nvSpPr>
        <xdr:cNvPr id="278" name="n_1mainValue【公営住宅】&#10;一人当たり面積"/>
        <xdr:cNvSpPr txBox="1"/>
      </xdr:nvSpPr>
      <xdr:spPr>
        <a:xfrm>
          <a:off x="9391727" y="135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06" name="直線コネクタ 305"/>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07" name="テキスト ボックス 306"/>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08" name="直線コネクタ 30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09" name="テキスト ボックス 30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10" name="直線コネクタ 309"/>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11" name="テキスト ボックス 310"/>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14" name="直線コネクタ 313"/>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15" name="テキスト ボックス 314"/>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16" name="直線コネクタ 31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17" name="テキスト ボックス 31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18" name="直線コネクタ 317"/>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19" name="テキスト ボックス 318"/>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23" name="直線コネクタ 322"/>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24"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25" name="直線コネクタ 324"/>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26"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27" name="直線コネクタ 326"/>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28"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29" name="フローチャート: 判断 32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30" name="フローチャート: 判断 329"/>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31" name="フローチャート: 判断 330"/>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337" name="楕円 336"/>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66374</xdr:rowOff>
    </xdr:from>
    <xdr:ext cx="405111" cy="259045"/>
    <xdr:sp macro="" textlink="">
      <xdr:nvSpPr>
        <xdr:cNvPr id="338"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39"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340"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64" name="直線コネクタ 363"/>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6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66" name="直線コネクタ 36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67"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68" name="直線コネクタ 367"/>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69"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70" name="フローチャート: 判断 369"/>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71" name="フローチャート: 判断 370"/>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72" name="フローチャート: 判断 371"/>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378" name="楕円 377"/>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2557</xdr:rowOff>
    </xdr:from>
    <xdr:ext cx="469744" cy="259045"/>
    <xdr:sp macro="" textlink="">
      <xdr:nvSpPr>
        <xdr:cNvPr id="379"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380"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381" name="n_1main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06" name="直線コネクタ 405"/>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07"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08" name="直線コネクタ 40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09"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10" name="直線コネクタ 40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11"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12" name="フローチャート: 判断 411"/>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13" name="フローチャート: 判断 412"/>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14" name="フローチャート: 判断 413"/>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420" name="楕円 419"/>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116857</xdr:rowOff>
    </xdr:from>
    <xdr:ext cx="405111" cy="259045"/>
    <xdr:sp macro="" textlink="">
      <xdr:nvSpPr>
        <xdr:cNvPr id="421"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22"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3827</xdr:rowOff>
    </xdr:from>
    <xdr:ext cx="405111" cy="259045"/>
    <xdr:sp macro="" textlink="">
      <xdr:nvSpPr>
        <xdr:cNvPr id="423" name="n_1mainValue【学校施設】&#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50" name="直線コネクタ 449"/>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51"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52" name="直線コネクタ 451"/>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53"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54" name="直線コネクタ 453"/>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55"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56" name="フローチャート: 判断 455"/>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57" name="フローチャート: 判断 456"/>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58" name="フローチャート: 判断 457"/>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60234</xdr:rowOff>
    </xdr:from>
    <xdr:to>
      <xdr:col>112</xdr:col>
      <xdr:colOff>38100</xdr:colOff>
      <xdr:row>62</xdr:row>
      <xdr:rowOff>161834</xdr:rowOff>
    </xdr:to>
    <xdr:sp macro="" textlink="">
      <xdr:nvSpPr>
        <xdr:cNvPr id="464" name="楕円 463"/>
        <xdr:cNvSpPr/>
      </xdr:nvSpPr>
      <xdr:spPr>
        <a:xfrm>
          <a:off x="2127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96718</xdr:rowOff>
    </xdr:from>
    <xdr:ext cx="469744" cy="259045"/>
    <xdr:sp macro="" textlink="">
      <xdr:nvSpPr>
        <xdr:cNvPr id="465"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6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152961</xdr:rowOff>
    </xdr:from>
    <xdr:ext cx="469744" cy="259045"/>
    <xdr:sp macro="" textlink="">
      <xdr:nvSpPr>
        <xdr:cNvPr id="467" name="n_1mainValue【学校施設】&#10;一人当たり面積"/>
        <xdr:cNvSpPr txBox="1"/>
      </xdr:nvSpPr>
      <xdr:spPr>
        <a:xfrm>
          <a:off x="210757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492" name="直線コネクタ 49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9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94" name="直線コネクタ 4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9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96" name="直線コネクタ 49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49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98" name="フローチャート: 判断 49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499" name="フローチャート: 判断 49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00" name="フローチャート: 判断 49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506" name="楕円 505"/>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30497</xdr:rowOff>
    </xdr:from>
    <xdr:ext cx="405111" cy="259045"/>
    <xdr:sp macro="" textlink="">
      <xdr:nvSpPr>
        <xdr:cNvPr id="507"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08"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509" name="n_1mainValue【児童館】&#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0" name="直線コネクタ 5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1" name="テキスト ボックス 5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2" name="直線コネクタ 5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3" name="テキスト ボックス 5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4" name="直線コネクタ 5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5" name="テキスト ボックス 5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6" name="直線コネクタ 5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7" name="テキスト ボックス 5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8" name="直線コネクタ 5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9" name="テキスト ボックス 5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33" name="直線コネクタ 532"/>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3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35" name="直線コネクタ 53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7" name="直線コネクタ 53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38"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39" name="フローチャート: 判断 538"/>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40" name="フローチャート: 判断 53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41" name="フローチャート: 判断 54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547" name="楕円 546"/>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54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49"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550" name="n_1mainValue【児童館】&#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1" name="テキスト ボックス 5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2" name="直線コネクタ 5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63" name="テキスト ボックス 56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4" name="直線コネクタ 5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5" name="テキスト ボックス 5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6" name="直線コネクタ 5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7" name="テキスト ボックス 5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8" name="直線コネクタ 5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9" name="テキスト ボックス 5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0" name="直線コネクタ 5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1" name="テキスト ボックス 5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2" name="直線コネクタ 5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73" name="テキスト ボックス 57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5" name="テキスト ボックス 57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577" name="直線コネクタ 576"/>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578"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579" name="直線コネクタ 578"/>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580"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81" name="直線コネクタ 58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582"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583" name="フローチャート: 判断 582"/>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584" name="フローチャート: 判断 583"/>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585" name="フローチャート: 判断 584"/>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5806</xdr:rowOff>
    </xdr:from>
    <xdr:to>
      <xdr:col>81</xdr:col>
      <xdr:colOff>101600</xdr:colOff>
      <xdr:row>104</xdr:row>
      <xdr:rowOff>107406</xdr:rowOff>
    </xdr:to>
    <xdr:sp macro="" textlink="">
      <xdr:nvSpPr>
        <xdr:cNvPr id="591" name="楕円 590"/>
        <xdr:cNvSpPr/>
      </xdr:nvSpPr>
      <xdr:spPr>
        <a:xfrm>
          <a:off x="1543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142620</xdr:rowOff>
    </xdr:from>
    <xdr:ext cx="405111" cy="259045"/>
    <xdr:sp macro="" textlink="">
      <xdr:nvSpPr>
        <xdr:cNvPr id="592"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593"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123933</xdr:rowOff>
    </xdr:from>
    <xdr:ext cx="405111" cy="259045"/>
    <xdr:sp macro="" textlink="">
      <xdr:nvSpPr>
        <xdr:cNvPr id="594" name="n_1mainValue【公民館】&#10;有形固定資産減価償却率"/>
        <xdr:cNvSpPr txBox="1"/>
      </xdr:nvSpPr>
      <xdr:spPr>
        <a:xfrm>
          <a:off x="15266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4" name="テキスト ボックス 6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18" name="直線コネクタ 617"/>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19"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20" name="直線コネクタ 619"/>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21"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22" name="直線コネクタ 62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23"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24" name="フローチャート: 判断 623"/>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5" name="フローチャート: 判断 624"/>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26" name="フローチャート: 判断 625"/>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143511</xdr:rowOff>
    </xdr:from>
    <xdr:to>
      <xdr:col>112</xdr:col>
      <xdr:colOff>38100</xdr:colOff>
      <xdr:row>104</xdr:row>
      <xdr:rowOff>73661</xdr:rowOff>
    </xdr:to>
    <xdr:sp macro="" textlink="">
      <xdr:nvSpPr>
        <xdr:cNvPr id="632" name="楕円 631"/>
        <xdr:cNvSpPr/>
      </xdr:nvSpPr>
      <xdr:spPr>
        <a:xfrm>
          <a:off x="2127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106697</xdr:rowOff>
    </xdr:from>
    <xdr:ext cx="469744" cy="259045"/>
    <xdr:sp macro="" textlink="">
      <xdr:nvSpPr>
        <xdr:cNvPr id="633"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34"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90188</xdr:rowOff>
    </xdr:from>
    <xdr:ext cx="469744" cy="259045"/>
    <xdr:sp macro="" textlink="">
      <xdr:nvSpPr>
        <xdr:cNvPr id="635" name="n_1mainValue【公民館】&#10;一人当たり面積"/>
        <xdr:cNvSpPr txBox="1"/>
      </xdr:nvSpPr>
      <xdr:spPr>
        <a:xfrm>
          <a:off x="210757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年度実施の「市民意識調査」によると、「長寿命化すべき」との回答割合が比較的高くなっているため、今後は個別施設計画を策定し、長寿命化対策を実施していく方針である。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となっており、類似団体より低い水準となっている。一人あたり面積も類似団体と比較して大きくないため、現時点では学校施設に過不足はないものと考えられる。なお、いずれの施設も耐震化済みである。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となっており、類似団体より低い水準となっている。比較的新しい施設もみられるが、建築後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年を経過した施設も多いため、老朽化が進んだ施設については対応策の検討が必要である。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67.8%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となっており、類似団体より高い水準となっている。他の施設に比べて比較的新しい施設が多くみられるが、建築後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年を超えて老朽化が進んでいるとみられる施設もあるため、老朽化が進んだ施設については対応策の検討が必要である。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年以上経過した施設が多く含まているため、大規模改修が進められているところである。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、橋梁・トンネルの有形固定資産減価償却率は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となっており、類似団体より低い水準となっている。今後は個別施設計画を策定し、老朽化した資産の長寿命化や計画的な更新の検討を進める必要がある。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136089</xdr:rowOff>
    </xdr:from>
    <xdr:ext cx="405111" cy="259045"/>
    <xdr:sp macro="" textlink="">
      <xdr:nvSpPr>
        <xdr:cNvPr id="65"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3" name="楕円 72"/>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163121</xdr:rowOff>
    </xdr:from>
    <xdr:ext cx="405111" cy="259045"/>
    <xdr:sp macro="" textlink="">
      <xdr:nvSpPr>
        <xdr:cNvPr id="74" name="n_1mainValue【図書館】&#10;有形固定資産減価償却率"/>
        <xdr:cNvSpPr txBox="1"/>
      </xdr:nvSpPr>
      <xdr:spPr>
        <a:xfrm>
          <a:off x="3582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6" name="直線コネクタ 95"/>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7"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8" name="直線コネクタ 97"/>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99"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0" name="直線コネクタ 99"/>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1"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2" name="フローチャート: 判断 101"/>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3" name="フローチャート: 判断 102"/>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72407</xdr:rowOff>
    </xdr:from>
    <xdr:ext cx="469744" cy="259045"/>
    <xdr:sp macro="" textlink="">
      <xdr:nvSpPr>
        <xdr:cNvPr id="104"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05" name="フローチャート: 判断 104"/>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143527</xdr:rowOff>
    </xdr:from>
    <xdr:ext cx="469744" cy="259045"/>
    <xdr:sp macro="" textlink="">
      <xdr:nvSpPr>
        <xdr:cNvPr id="106"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2" name="楕円 111"/>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13"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36" name="直線コネクタ 135"/>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37"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38" name="直線コネクタ 137"/>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39"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0" name="直線コネクタ 139"/>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1"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2" name="フローチャート: 判断 141"/>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3" name="フローチャート: 判断 142"/>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9923</xdr:rowOff>
    </xdr:from>
    <xdr:ext cx="405111" cy="259045"/>
    <xdr:sp macro="" textlink="">
      <xdr:nvSpPr>
        <xdr:cNvPr id="144"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132080</xdr:rowOff>
    </xdr:from>
    <xdr:to>
      <xdr:col>15</xdr:col>
      <xdr:colOff>101600</xdr:colOff>
      <xdr:row>60</xdr:row>
      <xdr:rowOff>62230</xdr:rowOff>
    </xdr:to>
    <xdr:sp macro="" textlink="">
      <xdr:nvSpPr>
        <xdr:cNvPr id="145" name="フローチャート: 判断 144"/>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78757</xdr:rowOff>
    </xdr:from>
    <xdr:ext cx="405111" cy="259045"/>
    <xdr:sp macro="" textlink="">
      <xdr:nvSpPr>
        <xdr:cNvPr id="146"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148082</xdr:rowOff>
    </xdr:from>
    <xdr:to>
      <xdr:col>20</xdr:col>
      <xdr:colOff>38100</xdr:colOff>
      <xdr:row>57</xdr:row>
      <xdr:rowOff>78232</xdr:rowOff>
    </xdr:to>
    <xdr:sp macro="" textlink="">
      <xdr:nvSpPr>
        <xdr:cNvPr id="152" name="楕円 151"/>
        <xdr:cNvSpPr/>
      </xdr:nvSpPr>
      <xdr:spPr>
        <a:xfrm>
          <a:off x="3746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94759</xdr:rowOff>
    </xdr:from>
    <xdr:ext cx="405111" cy="259045"/>
    <xdr:sp macro="" textlink="">
      <xdr:nvSpPr>
        <xdr:cNvPr id="153" name="n_1mainValue【体育館・プール】&#10;有形固定資産減価償却率"/>
        <xdr:cNvSpPr txBox="1"/>
      </xdr:nvSpPr>
      <xdr:spPr>
        <a:xfrm>
          <a:off x="35820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77" name="直線コネクタ 176"/>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78"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79" name="直線コネクタ 178"/>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0"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81" name="直線コネクタ 180"/>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182"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83" name="フローチャート: 判断 182"/>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84" name="フローチャート: 判断 183"/>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7637</xdr:rowOff>
    </xdr:from>
    <xdr:ext cx="469744" cy="259045"/>
    <xdr:sp macro="" textlink="">
      <xdr:nvSpPr>
        <xdr:cNvPr id="185"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86" name="フローチャート: 判断 18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162577</xdr:rowOff>
    </xdr:from>
    <xdr:ext cx="469744" cy="259045"/>
    <xdr:sp macro="" textlink="">
      <xdr:nvSpPr>
        <xdr:cNvPr id="187"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67310</xdr:rowOff>
    </xdr:from>
    <xdr:to>
      <xdr:col>50</xdr:col>
      <xdr:colOff>165100</xdr:colOff>
      <xdr:row>60</xdr:row>
      <xdr:rowOff>168910</xdr:rowOff>
    </xdr:to>
    <xdr:sp macro="" textlink="">
      <xdr:nvSpPr>
        <xdr:cNvPr id="193" name="楕円 192"/>
        <xdr:cNvSpPr/>
      </xdr:nvSpPr>
      <xdr:spPr>
        <a:xfrm>
          <a:off x="958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13987</xdr:rowOff>
    </xdr:from>
    <xdr:ext cx="469744" cy="259045"/>
    <xdr:sp macro="" textlink="">
      <xdr:nvSpPr>
        <xdr:cNvPr id="194" name="n_1mainValue【体育館・プール】&#10;一人当たり面積"/>
        <xdr:cNvSpPr txBox="1"/>
      </xdr:nvSpPr>
      <xdr:spPr>
        <a:xfrm>
          <a:off x="93917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19" name="直線コネクタ 218"/>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0"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1" name="直線コネクタ 220"/>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22"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23" name="直線コネクタ 222"/>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24"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25" name="フローチャート: 判断 224"/>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26" name="フローチャート: 判断 225"/>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139082</xdr:rowOff>
    </xdr:from>
    <xdr:ext cx="405111" cy="259045"/>
    <xdr:sp macro="" textlink="">
      <xdr:nvSpPr>
        <xdr:cNvPr id="227"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86361</xdr:rowOff>
    </xdr:from>
    <xdr:to>
      <xdr:col>15</xdr:col>
      <xdr:colOff>101600</xdr:colOff>
      <xdr:row>84</xdr:row>
      <xdr:rowOff>16511</xdr:rowOff>
    </xdr:to>
    <xdr:sp macro="" textlink="">
      <xdr:nvSpPr>
        <xdr:cNvPr id="228" name="フローチャート: 判断 227"/>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33038</xdr:rowOff>
    </xdr:from>
    <xdr:ext cx="405111" cy="259045"/>
    <xdr:sp macro="" textlink="">
      <xdr:nvSpPr>
        <xdr:cNvPr id="229"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35" name="楕円 234"/>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105427</xdr:rowOff>
    </xdr:from>
    <xdr:ext cx="405111" cy="259045"/>
    <xdr:sp macro="" textlink="">
      <xdr:nvSpPr>
        <xdr:cNvPr id="236" name="n_1mainValue【福祉施設】&#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60" name="直線コネクタ 25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6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62" name="直線コネクタ 26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6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64" name="直線コネクタ 26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65"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66" name="フローチャート: 判断 26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67" name="フローチャート: 判断 26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143527</xdr:rowOff>
    </xdr:from>
    <xdr:ext cx="469744" cy="259045"/>
    <xdr:sp macro="" textlink="">
      <xdr:nvSpPr>
        <xdr:cNvPr id="268"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31750</xdr:rowOff>
    </xdr:from>
    <xdr:to>
      <xdr:col>46</xdr:col>
      <xdr:colOff>38100</xdr:colOff>
      <xdr:row>83</xdr:row>
      <xdr:rowOff>133350</xdr:rowOff>
    </xdr:to>
    <xdr:sp macro="" textlink="">
      <xdr:nvSpPr>
        <xdr:cNvPr id="269" name="フローチャート: 判断 268"/>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149877</xdr:rowOff>
    </xdr:from>
    <xdr:ext cx="469744" cy="259045"/>
    <xdr:sp macro="" textlink="">
      <xdr:nvSpPr>
        <xdr:cNvPr id="270"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127000</xdr:rowOff>
    </xdr:from>
    <xdr:to>
      <xdr:col>50</xdr:col>
      <xdr:colOff>165100</xdr:colOff>
      <xdr:row>81</xdr:row>
      <xdr:rowOff>57150</xdr:rowOff>
    </xdr:to>
    <xdr:sp macro="" textlink="">
      <xdr:nvSpPr>
        <xdr:cNvPr id="276" name="楕円 275"/>
        <xdr:cNvSpPr/>
      </xdr:nvSpPr>
      <xdr:spPr>
        <a:xfrm>
          <a:off x="958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73677</xdr:rowOff>
    </xdr:from>
    <xdr:ext cx="469744" cy="259045"/>
    <xdr:sp macro="" textlink="">
      <xdr:nvSpPr>
        <xdr:cNvPr id="277" name="n_1mainValue【福祉施設】&#10;一人当たり面積"/>
        <xdr:cNvSpPr txBox="1"/>
      </xdr:nvSpPr>
      <xdr:spPr>
        <a:xfrm>
          <a:off x="9391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8" name="テキスト ボックス 28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0" name="テキスト ボックス 2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8" name="テキスト ボックス 29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02" name="直線コネクタ 301"/>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03"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04" name="直線コネクタ 303"/>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6" name="直線コネクタ 3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07"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08" name="フローチャート: 判断 307"/>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09" name="フローチャート: 判断 308"/>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85741</xdr:rowOff>
    </xdr:from>
    <xdr:ext cx="405111" cy="259045"/>
    <xdr:sp macro="" textlink="">
      <xdr:nvSpPr>
        <xdr:cNvPr id="310"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21589</xdr:rowOff>
    </xdr:from>
    <xdr:to>
      <xdr:col>15</xdr:col>
      <xdr:colOff>101600</xdr:colOff>
      <xdr:row>105</xdr:row>
      <xdr:rowOff>123189</xdr:rowOff>
    </xdr:to>
    <xdr:sp macro="" textlink="">
      <xdr:nvSpPr>
        <xdr:cNvPr id="311" name="フローチャート: 判断 310"/>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139716</xdr:rowOff>
    </xdr:from>
    <xdr:ext cx="405111" cy="259045"/>
    <xdr:sp macro="" textlink="">
      <xdr:nvSpPr>
        <xdr:cNvPr id="312"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92075</xdr:rowOff>
    </xdr:from>
    <xdr:to>
      <xdr:col>20</xdr:col>
      <xdr:colOff>38100</xdr:colOff>
      <xdr:row>104</xdr:row>
      <xdr:rowOff>22225</xdr:rowOff>
    </xdr:to>
    <xdr:sp macro="" textlink="">
      <xdr:nvSpPr>
        <xdr:cNvPr id="318" name="楕円 317"/>
        <xdr:cNvSpPr/>
      </xdr:nvSpPr>
      <xdr:spPr>
        <a:xfrm>
          <a:off x="3746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38752</xdr:rowOff>
    </xdr:from>
    <xdr:ext cx="405111" cy="259045"/>
    <xdr:sp macro="" textlink="">
      <xdr:nvSpPr>
        <xdr:cNvPr id="319" name="n_1mainValue【市民会館】&#10;有形固定資産減価償却率"/>
        <xdr:cNvSpPr txBox="1"/>
      </xdr:nvSpPr>
      <xdr:spPr>
        <a:xfrm>
          <a:off x="35820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43" name="直線コネクタ 342"/>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44"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45" name="直線コネクタ 344"/>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46"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47" name="直線コネクタ 346"/>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48"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49" name="フローチャート: 判断 348"/>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50" name="フローチャート: 判断 349"/>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137177</xdr:rowOff>
    </xdr:from>
    <xdr:ext cx="469744" cy="259045"/>
    <xdr:sp macro="" textlink="">
      <xdr:nvSpPr>
        <xdr:cNvPr id="351"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352" name="フローチャート: 判断 351"/>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353"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359" name="楕円 358"/>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86377</xdr:rowOff>
    </xdr:from>
    <xdr:ext cx="469744" cy="259045"/>
    <xdr:sp macro="" textlink="">
      <xdr:nvSpPr>
        <xdr:cNvPr id="360" name="n_1mainValue【市民会館】&#10;一人当たり面積"/>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2" name="直線コネクタ 37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3" name="テキスト ボックス 37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4" name="直線コネクタ 37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5" name="テキスト ボックス 37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6" name="直線コネクタ 37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7" name="テキスト ボックス 37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8" name="直線コネクタ 37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9" name="テキスト ボックス 37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383" name="直線コネクタ 382"/>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384"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385" name="直線コネクタ 384"/>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386"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387" name="直線コネクタ 386"/>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88"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89" name="フローチャート: 判断 388"/>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90" name="フローチャート: 判断 38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26687</xdr:rowOff>
    </xdr:from>
    <xdr:ext cx="405111" cy="259045"/>
    <xdr:sp macro="" textlink="">
      <xdr:nvSpPr>
        <xdr:cNvPr id="391"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2" name="フローチャート: 判断 391"/>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3"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112268</xdr:rowOff>
    </xdr:from>
    <xdr:to>
      <xdr:col>81</xdr:col>
      <xdr:colOff>101600</xdr:colOff>
      <xdr:row>35</xdr:row>
      <xdr:rowOff>42418</xdr:rowOff>
    </xdr:to>
    <xdr:sp macro="" textlink="">
      <xdr:nvSpPr>
        <xdr:cNvPr id="399" name="楕円 398"/>
        <xdr:cNvSpPr/>
      </xdr:nvSpPr>
      <xdr:spPr>
        <a:xfrm>
          <a:off x="15430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58945</xdr:rowOff>
    </xdr:from>
    <xdr:ext cx="405111" cy="259045"/>
    <xdr:sp macro="" textlink="">
      <xdr:nvSpPr>
        <xdr:cNvPr id="400" name="n_1mainValue【一般廃棄物処理施設】&#10;有形固定資産減価償却率"/>
        <xdr:cNvSpPr txBox="1"/>
      </xdr:nvSpPr>
      <xdr:spPr>
        <a:xfrm>
          <a:off x="152660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4" name="テキスト ボックス 4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16" name="テキスト ボックス 4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18" name="テキスト ボックス 4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24" name="直線コネクタ 423"/>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25"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26" name="直線コネクタ 425"/>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27"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28" name="直線コネクタ 427"/>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29"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30" name="フローチャート: 判断 429"/>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31" name="フローチャート: 判断 430"/>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118330</xdr:rowOff>
    </xdr:from>
    <xdr:ext cx="534377" cy="259045"/>
    <xdr:sp macro="" textlink="">
      <xdr:nvSpPr>
        <xdr:cNvPr id="432" name="n_1aveValue【一般廃棄物処理施設】&#10;一人当たり有形固定資産（償却資産）額"/>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49784</xdr:rowOff>
    </xdr:from>
    <xdr:to>
      <xdr:col>107</xdr:col>
      <xdr:colOff>101600</xdr:colOff>
      <xdr:row>38</xdr:row>
      <xdr:rowOff>151384</xdr:rowOff>
    </xdr:to>
    <xdr:sp macro="" textlink="">
      <xdr:nvSpPr>
        <xdr:cNvPr id="433" name="フローチャート: 判断 432"/>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167911</xdr:rowOff>
    </xdr:from>
    <xdr:ext cx="534377" cy="259045"/>
    <xdr:sp macro="" textlink="">
      <xdr:nvSpPr>
        <xdr:cNvPr id="434"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92596</xdr:rowOff>
    </xdr:from>
    <xdr:to>
      <xdr:col>112</xdr:col>
      <xdr:colOff>38100</xdr:colOff>
      <xdr:row>34</xdr:row>
      <xdr:rowOff>22746</xdr:rowOff>
    </xdr:to>
    <xdr:sp macro="" textlink="">
      <xdr:nvSpPr>
        <xdr:cNvPr id="440" name="楕円 439"/>
        <xdr:cNvSpPr/>
      </xdr:nvSpPr>
      <xdr:spPr>
        <a:xfrm>
          <a:off x="21272500" y="57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32</xdr:row>
      <xdr:rowOff>39273</xdr:rowOff>
    </xdr:from>
    <xdr:ext cx="599010" cy="259045"/>
    <xdr:sp macro="" textlink="">
      <xdr:nvSpPr>
        <xdr:cNvPr id="441" name="n_1mainValue【一般廃棄物処理施設】&#10;一人当たり有形固定資産（償却資産）額"/>
        <xdr:cNvSpPr txBox="1"/>
      </xdr:nvSpPr>
      <xdr:spPr>
        <a:xfrm>
          <a:off x="21011095" y="552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3" name="テキスト ボックス 45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65" name="直線コネクタ 46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6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67" name="直線コネクタ 46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6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69" name="直線コネクタ 46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47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71" name="フローチャート: 判断 47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472" name="フローチャート: 判断 47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163847</xdr:rowOff>
    </xdr:from>
    <xdr:ext cx="405111" cy="259045"/>
    <xdr:sp macro="" textlink="">
      <xdr:nvSpPr>
        <xdr:cNvPr id="473"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99695</xdr:rowOff>
    </xdr:from>
    <xdr:to>
      <xdr:col>76</xdr:col>
      <xdr:colOff>165100</xdr:colOff>
      <xdr:row>60</xdr:row>
      <xdr:rowOff>29845</xdr:rowOff>
    </xdr:to>
    <xdr:sp macro="" textlink="">
      <xdr:nvSpPr>
        <xdr:cNvPr id="474" name="フローチャート: 判断 473"/>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46372</xdr:rowOff>
    </xdr:from>
    <xdr:ext cx="405111" cy="259045"/>
    <xdr:sp macro="" textlink="">
      <xdr:nvSpPr>
        <xdr:cNvPr id="475"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481" name="楕円 480"/>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135907</xdr:rowOff>
    </xdr:from>
    <xdr:ext cx="405111" cy="259045"/>
    <xdr:sp macro="" textlink="">
      <xdr:nvSpPr>
        <xdr:cNvPr id="482" name="n_1mainValue【保健センター・保健所】&#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3" name="直線コネクタ 49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4" name="テキスト ボックス 49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5" name="直線コネクタ 49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6" name="テキスト ボックス 49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7" name="直線コネクタ 49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8" name="テキスト ボックス 49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9" name="直線コネクタ 49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0" name="テキスト ボックス 49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04" name="直線コネクタ 503"/>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06" name="直線コネクタ 50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07"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08" name="直線コネクタ 50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09"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10" name="フローチャート: 判断 509"/>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11" name="フローチャート: 判断 51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99077</xdr:rowOff>
    </xdr:from>
    <xdr:ext cx="469744" cy="259045"/>
    <xdr:sp macro="" textlink="">
      <xdr:nvSpPr>
        <xdr:cNvPr id="512"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13" name="フローチャート: 判断 512"/>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170197</xdr:rowOff>
    </xdr:from>
    <xdr:ext cx="469744" cy="259045"/>
    <xdr:sp macro="" textlink="">
      <xdr:nvSpPr>
        <xdr:cNvPr id="514"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20" name="楕円 519"/>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124477</xdr:rowOff>
    </xdr:from>
    <xdr:ext cx="469744" cy="259045"/>
    <xdr:sp macro="" textlink="">
      <xdr:nvSpPr>
        <xdr:cNvPr id="521"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3" name="直線コネクタ 5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4" name="テキスト ボックス 53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5" name="直線コネクタ 5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6" name="テキスト ボックス 5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7" name="直線コネクタ 5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8" name="テキスト ボックス 5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9" name="直線コネクタ 5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0" name="テキスト ボックス 5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44" name="直線コネクタ 543"/>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45"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46" name="直線コネクタ 545"/>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47"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48" name="直線コネクタ 547"/>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49"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50" name="フローチャート: 判断 549"/>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51" name="フローチャート: 判断 550"/>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109999</xdr:rowOff>
    </xdr:from>
    <xdr:ext cx="405111" cy="259045"/>
    <xdr:sp macro="" textlink="">
      <xdr:nvSpPr>
        <xdr:cNvPr id="552"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167894</xdr:rowOff>
    </xdr:from>
    <xdr:to>
      <xdr:col>76</xdr:col>
      <xdr:colOff>165100</xdr:colOff>
      <xdr:row>81</xdr:row>
      <xdr:rowOff>98044</xdr:rowOff>
    </xdr:to>
    <xdr:sp macro="" textlink="">
      <xdr:nvSpPr>
        <xdr:cNvPr id="553" name="フローチャート: 判断 552"/>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114571</xdr:rowOff>
    </xdr:from>
    <xdr:ext cx="405111" cy="259045"/>
    <xdr:sp macro="" textlink="">
      <xdr:nvSpPr>
        <xdr:cNvPr id="554"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165608</xdr:rowOff>
    </xdr:from>
    <xdr:to>
      <xdr:col>81</xdr:col>
      <xdr:colOff>101600</xdr:colOff>
      <xdr:row>85</xdr:row>
      <xdr:rowOff>95758</xdr:rowOff>
    </xdr:to>
    <xdr:sp macro="" textlink="">
      <xdr:nvSpPr>
        <xdr:cNvPr id="560" name="楕円 559"/>
        <xdr:cNvSpPr/>
      </xdr:nvSpPr>
      <xdr:spPr>
        <a:xfrm>
          <a:off x="15430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86885</xdr:rowOff>
    </xdr:from>
    <xdr:ext cx="405111" cy="259045"/>
    <xdr:sp macro="" textlink="">
      <xdr:nvSpPr>
        <xdr:cNvPr id="561" name="n_1mainValue【消防施設】&#10;有形固定資産減価償却率"/>
        <xdr:cNvSpPr txBox="1"/>
      </xdr:nvSpPr>
      <xdr:spPr>
        <a:xfrm>
          <a:off x="15266044" y="1466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2" name="テキスト ボックス 57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86" name="直線コネクタ 585"/>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7"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8" name="直線コネクタ 58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89"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0" name="直線コネクタ 58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591"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92" name="フローチャート: 判断 591"/>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3" name="フローチャート: 判断 592"/>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22877</xdr:rowOff>
    </xdr:from>
    <xdr:ext cx="469744" cy="259045"/>
    <xdr:sp macro="" textlink="">
      <xdr:nvSpPr>
        <xdr:cNvPr id="594" name="n_1ave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95" name="フローチャート: 判断 594"/>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596"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158750</xdr:rowOff>
    </xdr:from>
    <xdr:to>
      <xdr:col>112</xdr:col>
      <xdr:colOff>38100</xdr:colOff>
      <xdr:row>83</xdr:row>
      <xdr:rowOff>88900</xdr:rowOff>
    </xdr:to>
    <xdr:sp macro="" textlink="">
      <xdr:nvSpPr>
        <xdr:cNvPr id="602" name="楕円 601"/>
        <xdr:cNvSpPr/>
      </xdr:nvSpPr>
      <xdr:spPr>
        <a:xfrm>
          <a:off x="2127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105427</xdr:rowOff>
    </xdr:from>
    <xdr:ext cx="469744" cy="259045"/>
    <xdr:sp macro="" textlink="">
      <xdr:nvSpPr>
        <xdr:cNvPr id="603" name="n_1mainValue【消防施設】&#10;一人当たり面積"/>
        <xdr:cNvSpPr txBox="1"/>
      </xdr:nvSpPr>
      <xdr:spPr>
        <a:xfrm>
          <a:off x="21075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4" name="テキスト ボックス 61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5" name="直線コネクタ 6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6" name="テキスト ボックス 61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7" name="直線コネクタ 6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8" name="テキスト ボックス 6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9" name="直線コネクタ 6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0" name="テキスト ボックス 6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1" name="直線コネクタ 6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2" name="テキスト ボックス 6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3" name="直線コネクタ 6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4" name="テキスト ボックス 62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28" name="直線コネクタ 627"/>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29"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30" name="直線コネクタ 629"/>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1"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2" name="直線コネクタ 63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33"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34" name="フローチャート: 判断 633"/>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35" name="フローチャート: 判断 634"/>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36"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120650</xdr:rowOff>
    </xdr:from>
    <xdr:to>
      <xdr:col>76</xdr:col>
      <xdr:colOff>165100</xdr:colOff>
      <xdr:row>106</xdr:row>
      <xdr:rowOff>50800</xdr:rowOff>
    </xdr:to>
    <xdr:sp macro="" textlink="">
      <xdr:nvSpPr>
        <xdr:cNvPr id="637" name="フローチャート: 判断 636"/>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67327</xdr:rowOff>
    </xdr:from>
    <xdr:ext cx="405111" cy="259045"/>
    <xdr:sp macro="" textlink="">
      <xdr:nvSpPr>
        <xdr:cNvPr id="638"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644" name="楕円 643"/>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73041</xdr:rowOff>
    </xdr:from>
    <xdr:ext cx="405111" cy="259045"/>
    <xdr:sp macro="" textlink="">
      <xdr:nvSpPr>
        <xdr:cNvPr id="645" name="n_1mainValue【庁舎】&#10;有形固定資産減価償却率"/>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669" name="直線コネクタ 66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67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671" name="直線コネクタ 67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67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673" name="直線コネクタ 67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74"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75" name="フローチャート: 判断 67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676" name="フローチャート: 判断 67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30497</xdr:rowOff>
    </xdr:from>
    <xdr:ext cx="469744" cy="259045"/>
    <xdr:sp macro="" textlink="">
      <xdr:nvSpPr>
        <xdr:cNvPr id="677"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86361</xdr:rowOff>
    </xdr:from>
    <xdr:to>
      <xdr:col>107</xdr:col>
      <xdr:colOff>101600</xdr:colOff>
      <xdr:row>106</xdr:row>
      <xdr:rowOff>16511</xdr:rowOff>
    </xdr:to>
    <xdr:sp macro="" textlink="">
      <xdr:nvSpPr>
        <xdr:cNvPr id="678" name="フローチャート: 判断 677"/>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33038</xdr:rowOff>
    </xdr:from>
    <xdr:ext cx="469744" cy="259045"/>
    <xdr:sp macro="" textlink="">
      <xdr:nvSpPr>
        <xdr:cNvPr id="679"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685" name="楕円 684"/>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52088</xdr:rowOff>
    </xdr:from>
    <xdr:ext cx="469744" cy="259045"/>
    <xdr:sp macro="" textlink="">
      <xdr:nvSpPr>
        <xdr:cNvPr id="686" name="n_1main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市民会館の有形固定資産減価償却率は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となっており、類似団体より高い水準となっている。「伊勢崎市民プラザ」以外は、改修や機能更新の時期を迎えている。図書館の有形固定資産減価償却率は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となっており、類似団体より高い水準となっている。「あずま図書館」以外は比較的古く、大規模改修の時期を迎えている。体育館・プールの有形固定資産減価償却率は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耐用年数を大幅に超過している施設もあり、効果的な改修工事の導入による更新時期延長の可能性について、検討をしている。類似団体と比較して一人当たりの面積が大きく、長期的には体育館の統廃合の検討も必要であると考えられる。福祉施設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となっており、類似団体より高い水準となっており、建物の多くは建築後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年を経過している。保健センター・保健所の有形固定資産減価償却率は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45.4%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年を超過する施設が多く、老朽化が進んでいる。庁舎の有形固定資産減価償却率は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となっており、類似団体より高い水準となっている。建築後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年以上経過しているが、本庁舎（本館）は平成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年度に大規模改修を実施しており、建物の機能は確保されている。消防施設の有形固定資産減価償却率は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となっており、類似団体より低い水準となっている。建築後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年以上経過した施設もある、計画的な改修により、建物の機能は確保されている。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71.2%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高い水準となっており、現在、長寿命化を進めて更新費の縮減を図っている。市全体として公共施設の老朽化が進んでいることから、保有施設の最適化を進めるとともに、今後は各類型について個別施設計画を策定し、計画的な維持管理・更新を図っていく方針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0.83</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年度と同数値となりましたが、</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下回る状況となった。</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数値につい</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みると</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は、国の施策による保育士等の処遇改善のための経費が増加しましたが、</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全体では減額となっており、</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一方で、</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基準財政収入額は、市町村民税所得割の納税義務者の増等により増額したことで、</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単年度数値</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は、小数点以下第２位まで算出すると、平成</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0.835</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0.841</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と上昇している。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市</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税の徴収対策強化等により歳入の確保に努めるとともに、行政の効率化等により歳出の見直しを図っていきたい。</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159402</xdr:rowOff>
    </xdr:from>
    <xdr:ext cx="762000" cy="259045"/>
    <xdr:sp macro="" textlink="">
      <xdr:nvSpPr>
        <xdr:cNvPr id="89" name="財政力該当値テキスト"/>
        <xdr:cNvSpPr txBox="1"/>
      </xdr:nvSpPr>
      <xdr:spPr>
        <a:xfrm>
          <a:off x="5041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102252</xdr:rowOff>
    </xdr:from>
    <xdr:ext cx="736600" cy="259045"/>
    <xdr:sp macro="" textlink="">
      <xdr:nvSpPr>
        <xdr:cNvPr id="91" name="テキスト ボックス 90"/>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改善いたしましたが、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高い数値となっ</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た。これは、分母である経常一般財源収入額が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分子である経常経費充当一般財源を上回って増加したためである。経常一般財源収入額については、税収の増加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や地方消費税交付金等の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交付金の増加により増額となり、経常経費充当一般財源については、行政ネットワークの強靭化事業による物件費の増加や民間保育施設運営委託料などの扶助費の増加により増加したものである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による扶助費の増加や公共施設整備等に係る公債費の増加が見込まれているため、医療費等の抑制につながる施策の実施や市債の計画的発行などにより義務的経費を抑え、財政の弾力化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84183</xdr:rowOff>
    </xdr:to>
    <xdr:cxnSp macro="">
      <xdr:nvCxnSpPr>
        <xdr:cNvPr id="134" name="直線コネクタ 133"/>
        <xdr:cNvCxnSpPr/>
      </xdr:nvCxnSpPr>
      <xdr:spPr>
        <a:xfrm flipV="1">
          <a:off x="4114800" y="1098804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145324</xdr:rowOff>
    </xdr:from>
    <xdr:to>
      <xdr:col>19</xdr:col>
      <xdr:colOff>133350</xdr:colOff>
      <xdr:row>64</xdr:row>
      <xdr:rowOff>84183</xdr:rowOff>
    </xdr:to>
    <xdr:cxnSp macro="">
      <xdr:nvCxnSpPr>
        <xdr:cNvPr id="137" name="直線コネクタ 136"/>
        <xdr:cNvCxnSpPr/>
      </xdr:nvCxnSpPr>
      <xdr:spPr>
        <a:xfrm>
          <a:off x="3225800" y="1094667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145324</xdr:rowOff>
    </xdr:from>
    <xdr:to>
      <xdr:col>15</xdr:col>
      <xdr:colOff>82550</xdr:colOff>
      <xdr:row>65</xdr:row>
      <xdr:rowOff>2359</xdr:rowOff>
    </xdr:to>
    <xdr:cxnSp macro="">
      <xdr:nvCxnSpPr>
        <xdr:cNvPr id="140" name="直線コネクタ 139"/>
        <xdr:cNvCxnSpPr/>
      </xdr:nvCxnSpPr>
      <xdr:spPr>
        <a:xfrm flipV="1">
          <a:off x="2336800" y="10946674"/>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69487</xdr:rowOff>
    </xdr:from>
    <xdr:to>
      <xdr:col>11</xdr:col>
      <xdr:colOff>31750</xdr:colOff>
      <xdr:row>65</xdr:row>
      <xdr:rowOff>2359</xdr:rowOff>
    </xdr:to>
    <xdr:cxnSp macro="">
      <xdr:nvCxnSpPr>
        <xdr:cNvPr id="143" name="直線コネクタ 142"/>
        <xdr:cNvCxnSpPr/>
      </xdr:nvCxnSpPr>
      <xdr:spPr>
        <a:xfrm>
          <a:off x="1447800" y="1087083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33383</xdr:rowOff>
    </xdr:from>
    <xdr:to>
      <xdr:col>19</xdr:col>
      <xdr:colOff>184150</xdr:colOff>
      <xdr:row>64</xdr:row>
      <xdr:rowOff>134983</xdr:rowOff>
    </xdr:to>
    <xdr:sp macro="" textlink="">
      <xdr:nvSpPr>
        <xdr:cNvPr id="155" name="楕円 154"/>
        <xdr:cNvSpPr/>
      </xdr:nvSpPr>
      <xdr:spPr>
        <a:xfrm>
          <a:off x="4064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119760</xdr:rowOff>
    </xdr:from>
    <xdr:ext cx="736600" cy="259045"/>
    <xdr:sp macro="" textlink="">
      <xdr:nvSpPr>
        <xdr:cNvPr id="156" name="テキスト ボックス 155"/>
        <xdr:cNvSpPr txBox="1"/>
      </xdr:nvSpPr>
      <xdr:spPr>
        <a:xfrm>
          <a:off x="3733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94524</xdr:rowOff>
    </xdr:from>
    <xdr:to>
      <xdr:col>15</xdr:col>
      <xdr:colOff>133350</xdr:colOff>
      <xdr:row>64</xdr:row>
      <xdr:rowOff>24674</xdr:rowOff>
    </xdr:to>
    <xdr:sp macro="" textlink="">
      <xdr:nvSpPr>
        <xdr:cNvPr id="157" name="楕円 156"/>
        <xdr:cNvSpPr/>
      </xdr:nvSpPr>
      <xdr:spPr>
        <a:xfrm>
          <a:off x="3175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58" name="テキスト ボックス 157"/>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123009</xdr:rowOff>
    </xdr:from>
    <xdr:to>
      <xdr:col>11</xdr:col>
      <xdr:colOff>82550</xdr:colOff>
      <xdr:row>65</xdr:row>
      <xdr:rowOff>53159</xdr:rowOff>
    </xdr:to>
    <xdr:sp macro="" textlink="">
      <xdr:nvSpPr>
        <xdr:cNvPr id="159" name="楕円 158"/>
        <xdr:cNvSpPr/>
      </xdr:nvSpPr>
      <xdr:spPr>
        <a:xfrm>
          <a:off x="2286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37936</xdr:rowOff>
    </xdr:from>
    <xdr:ext cx="762000" cy="259045"/>
    <xdr:sp macro="" textlink="">
      <xdr:nvSpPr>
        <xdr:cNvPr id="160" name="テキスト ボックス 159"/>
        <xdr:cNvSpPr txBox="1"/>
      </xdr:nvSpPr>
      <xdr:spPr>
        <a:xfrm>
          <a:off x="1955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61" name="楕円 160"/>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105064</xdr:rowOff>
    </xdr:from>
    <xdr:ext cx="762000" cy="259045"/>
    <xdr:sp macro="" textlink="">
      <xdr:nvSpPr>
        <xdr:cNvPr id="162" name="テキスト ボックス 161"/>
        <xdr:cNvSpPr txBox="1"/>
      </xdr:nvSpPr>
      <xdr:spPr>
        <a:xfrm>
          <a:off x="1066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1"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110,634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円で類似団体内平均値を上回</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人件費については、退職者数の減少により減額となったが、物件費については、放課後児童クラブ数の増加に伴う関係経費の増加や行政ネットワーク強靭化事業による増加が影響し、平成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年度から増加している。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職員の定数管理適正化による人件費の抑制を図るとともに、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委託料を中心とした物件費にお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事務事業の合理化や指定管理料の適正化等により、全体的なコストの低減を図っていきたい。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40863</xdr:rowOff>
    </xdr:from>
    <xdr:to>
      <xdr:col>23</xdr:col>
      <xdr:colOff>133350</xdr:colOff>
      <xdr:row>83</xdr:row>
      <xdr:rowOff>47103</xdr:rowOff>
    </xdr:to>
    <xdr:cxnSp macro="">
      <xdr:nvCxnSpPr>
        <xdr:cNvPr id="199" name="直線コネクタ 198"/>
        <xdr:cNvCxnSpPr/>
      </xdr:nvCxnSpPr>
      <xdr:spPr>
        <a:xfrm flipV="1">
          <a:off x="4114800" y="14271213"/>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41294</xdr:rowOff>
    </xdr:from>
    <xdr:to>
      <xdr:col>19</xdr:col>
      <xdr:colOff>133350</xdr:colOff>
      <xdr:row>83</xdr:row>
      <xdr:rowOff>47103</xdr:rowOff>
    </xdr:to>
    <xdr:cxnSp macro="">
      <xdr:nvCxnSpPr>
        <xdr:cNvPr id="202" name="直線コネクタ 201"/>
        <xdr:cNvCxnSpPr/>
      </xdr:nvCxnSpPr>
      <xdr:spPr>
        <a:xfrm>
          <a:off x="3225800" y="14271644"/>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27488</xdr:rowOff>
    </xdr:from>
    <xdr:to>
      <xdr:col>15</xdr:col>
      <xdr:colOff>82550</xdr:colOff>
      <xdr:row>83</xdr:row>
      <xdr:rowOff>41294</xdr:rowOff>
    </xdr:to>
    <xdr:cxnSp macro="">
      <xdr:nvCxnSpPr>
        <xdr:cNvPr id="205" name="直線コネクタ 204"/>
        <xdr:cNvCxnSpPr/>
      </xdr:nvCxnSpPr>
      <xdr:spPr>
        <a:xfrm>
          <a:off x="2336800" y="14257838"/>
          <a:ext cx="8890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151505</xdr:rowOff>
    </xdr:from>
    <xdr:to>
      <xdr:col>11</xdr:col>
      <xdr:colOff>31750</xdr:colOff>
      <xdr:row>83</xdr:row>
      <xdr:rowOff>27488</xdr:rowOff>
    </xdr:to>
    <xdr:cxnSp macro="">
      <xdr:nvCxnSpPr>
        <xdr:cNvPr id="208" name="直線コネクタ 207"/>
        <xdr:cNvCxnSpPr/>
      </xdr:nvCxnSpPr>
      <xdr:spPr>
        <a:xfrm>
          <a:off x="1447800" y="14210405"/>
          <a:ext cx="889000" cy="4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161513</xdr:rowOff>
    </xdr:from>
    <xdr:to>
      <xdr:col>23</xdr:col>
      <xdr:colOff>184150</xdr:colOff>
      <xdr:row>83</xdr:row>
      <xdr:rowOff>91663</xdr:rowOff>
    </xdr:to>
    <xdr:sp macro="" textlink="">
      <xdr:nvSpPr>
        <xdr:cNvPr id="218" name="楕円 217"/>
        <xdr:cNvSpPr/>
      </xdr:nvSpPr>
      <xdr:spPr>
        <a:xfrm>
          <a:off x="4902200" y="142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133590</xdr:rowOff>
    </xdr:from>
    <xdr:ext cx="762000" cy="259045"/>
    <xdr:sp macro="" textlink="">
      <xdr:nvSpPr>
        <xdr:cNvPr id="219" name="人件費・物件費等の状況該当値テキスト"/>
        <xdr:cNvSpPr txBox="1"/>
      </xdr:nvSpPr>
      <xdr:spPr>
        <a:xfrm>
          <a:off x="5041900" y="1419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167753</xdr:rowOff>
    </xdr:from>
    <xdr:to>
      <xdr:col>19</xdr:col>
      <xdr:colOff>184150</xdr:colOff>
      <xdr:row>83</xdr:row>
      <xdr:rowOff>97903</xdr:rowOff>
    </xdr:to>
    <xdr:sp macro="" textlink="">
      <xdr:nvSpPr>
        <xdr:cNvPr id="220" name="楕円 219"/>
        <xdr:cNvSpPr/>
      </xdr:nvSpPr>
      <xdr:spPr>
        <a:xfrm>
          <a:off x="4064000" y="142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82680</xdr:rowOff>
    </xdr:from>
    <xdr:ext cx="736600" cy="259045"/>
    <xdr:sp macro="" textlink="">
      <xdr:nvSpPr>
        <xdr:cNvPr id="221" name="テキスト ボックス 220"/>
        <xdr:cNvSpPr txBox="1"/>
      </xdr:nvSpPr>
      <xdr:spPr>
        <a:xfrm>
          <a:off x="3733800" y="1431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161944</xdr:rowOff>
    </xdr:from>
    <xdr:to>
      <xdr:col>15</xdr:col>
      <xdr:colOff>133350</xdr:colOff>
      <xdr:row>83</xdr:row>
      <xdr:rowOff>92094</xdr:rowOff>
    </xdr:to>
    <xdr:sp macro="" textlink="">
      <xdr:nvSpPr>
        <xdr:cNvPr id="222" name="楕円 221"/>
        <xdr:cNvSpPr/>
      </xdr:nvSpPr>
      <xdr:spPr>
        <a:xfrm>
          <a:off x="3175000" y="142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76871</xdr:rowOff>
    </xdr:from>
    <xdr:ext cx="762000" cy="259045"/>
    <xdr:sp macro="" textlink="">
      <xdr:nvSpPr>
        <xdr:cNvPr id="223" name="テキスト ボックス 222"/>
        <xdr:cNvSpPr txBox="1"/>
      </xdr:nvSpPr>
      <xdr:spPr>
        <a:xfrm>
          <a:off x="2844800" y="1430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148138</xdr:rowOff>
    </xdr:from>
    <xdr:to>
      <xdr:col>11</xdr:col>
      <xdr:colOff>82550</xdr:colOff>
      <xdr:row>83</xdr:row>
      <xdr:rowOff>78288</xdr:rowOff>
    </xdr:to>
    <xdr:sp macro="" textlink="">
      <xdr:nvSpPr>
        <xdr:cNvPr id="224" name="楕円 223"/>
        <xdr:cNvSpPr/>
      </xdr:nvSpPr>
      <xdr:spPr>
        <a:xfrm>
          <a:off x="2286000" y="142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63065</xdr:rowOff>
    </xdr:from>
    <xdr:ext cx="762000" cy="259045"/>
    <xdr:sp macro="" textlink="">
      <xdr:nvSpPr>
        <xdr:cNvPr id="225" name="テキスト ボックス 224"/>
        <xdr:cNvSpPr txBox="1"/>
      </xdr:nvSpPr>
      <xdr:spPr>
        <a:xfrm>
          <a:off x="1955800" y="1429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100705</xdr:rowOff>
    </xdr:from>
    <xdr:to>
      <xdr:col>7</xdr:col>
      <xdr:colOff>31750</xdr:colOff>
      <xdr:row>83</xdr:row>
      <xdr:rowOff>30855</xdr:rowOff>
    </xdr:to>
    <xdr:sp macro="" textlink="">
      <xdr:nvSpPr>
        <xdr:cNvPr id="226" name="楕円 225"/>
        <xdr:cNvSpPr/>
      </xdr:nvSpPr>
      <xdr:spPr>
        <a:xfrm>
          <a:off x="1397000" y="141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15632</xdr:rowOff>
    </xdr:from>
    <xdr:ext cx="762000" cy="259045"/>
    <xdr:sp macro="" textlink="">
      <xdr:nvSpPr>
        <xdr:cNvPr id="227" name="テキスト ボックス 226"/>
        <xdr:cNvSpPr txBox="1"/>
      </xdr:nvSpPr>
      <xdr:spPr>
        <a:xfrm>
          <a:off x="1066800" y="1424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数値については、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地方公務員給与実態調査に基づく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であるが、当該資料作成時点（平成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年地方公務員給与実態調査結果が未公表であるため、前年度の数値を引用して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今後も、勤務実績を的確に反映させるなど、更なる給与の適正化の推進により、数値の改善に努めていきたい。</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1" name="直線コネクタ 260"/>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11641</xdr:rowOff>
    </xdr:to>
    <xdr:cxnSp macro="">
      <xdr:nvCxnSpPr>
        <xdr:cNvPr id="264" name="直線コネクタ 263"/>
        <xdr:cNvCxnSpPr/>
      </xdr:nvCxnSpPr>
      <xdr:spPr>
        <a:xfrm flipV="1">
          <a:off x="15290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11641</xdr:rowOff>
    </xdr:to>
    <xdr:cxnSp macro="">
      <xdr:nvCxnSpPr>
        <xdr:cNvPr id="267" name="直線コネクタ 266"/>
        <xdr:cNvCxnSpPr/>
      </xdr:nvCxnSpPr>
      <xdr:spPr>
        <a:xfrm>
          <a:off x="14401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70" name="直線コネクタ 269"/>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4" name="楕円 283"/>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5" name="テキスト ボックス 28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数値については、地方公務員給与実態調査に基づくものであるが、当該資料作成時点（平成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年地方公務員給与実態調査結果が未公表であるため、前年度の数値を引用している。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今後も、組織機構の見直しと適正な人員配置を行いながら、職員数の適正化に努めていきたい。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152219</xdr:rowOff>
    </xdr:from>
    <xdr:to>
      <xdr:col>81</xdr:col>
      <xdr:colOff>44450</xdr:colOff>
      <xdr:row>63</xdr:row>
      <xdr:rowOff>162560</xdr:rowOff>
    </xdr:to>
    <xdr:cxnSp macro="">
      <xdr:nvCxnSpPr>
        <xdr:cNvPr id="326" name="直線コネクタ 325"/>
        <xdr:cNvCxnSpPr/>
      </xdr:nvCxnSpPr>
      <xdr:spPr>
        <a:xfrm flipV="1">
          <a:off x="16179800" y="1095356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162560</xdr:rowOff>
    </xdr:from>
    <xdr:to>
      <xdr:col>77</xdr:col>
      <xdr:colOff>44450</xdr:colOff>
      <xdr:row>64</xdr:row>
      <xdr:rowOff>1451</xdr:rowOff>
    </xdr:to>
    <xdr:cxnSp macro="">
      <xdr:nvCxnSpPr>
        <xdr:cNvPr id="329" name="直線コネクタ 328"/>
        <xdr:cNvCxnSpPr/>
      </xdr:nvCxnSpPr>
      <xdr:spPr>
        <a:xfrm flipV="1">
          <a:off x="15290800" y="109639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169454</xdr:rowOff>
    </xdr:from>
    <xdr:to>
      <xdr:col>72</xdr:col>
      <xdr:colOff>203200</xdr:colOff>
      <xdr:row>64</xdr:row>
      <xdr:rowOff>1451</xdr:rowOff>
    </xdr:to>
    <xdr:cxnSp macro="">
      <xdr:nvCxnSpPr>
        <xdr:cNvPr id="332" name="直線コネクタ 331"/>
        <xdr:cNvCxnSpPr/>
      </xdr:nvCxnSpPr>
      <xdr:spPr>
        <a:xfrm>
          <a:off x="14401800" y="109708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169454</xdr:rowOff>
    </xdr:from>
    <xdr:to>
      <xdr:col>68</xdr:col>
      <xdr:colOff>152400</xdr:colOff>
      <xdr:row>64</xdr:row>
      <xdr:rowOff>15240</xdr:rowOff>
    </xdr:to>
    <xdr:cxnSp macro="">
      <xdr:nvCxnSpPr>
        <xdr:cNvPr id="335" name="直線コネクタ 334"/>
        <xdr:cNvCxnSpPr/>
      </xdr:nvCxnSpPr>
      <xdr:spPr>
        <a:xfrm flipV="1">
          <a:off x="13512800" y="109708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101419</xdr:rowOff>
    </xdr:from>
    <xdr:to>
      <xdr:col>81</xdr:col>
      <xdr:colOff>95250</xdr:colOff>
      <xdr:row>64</xdr:row>
      <xdr:rowOff>31569</xdr:rowOff>
    </xdr:to>
    <xdr:sp macro="" textlink="">
      <xdr:nvSpPr>
        <xdr:cNvPr id="345" name="楕円 344"/>
        <xdr:cNvSpPr/>
      </xdr:nvSpPr>
      <xdr:spPr>
        <a:xfrm>
          <a:off x="16967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73496</xdr:rowOff>
    </xdr:from>
    <xdr:ext cx="762000" cy="259045"/>
    <xdr:sp macro="" textlink="">
      <xdr:nvSpPr>
        <xdr:cNvPr id="346" name="定員管理の状況該当値テキスト"/>
        <xdr:cNvSpPr txBox="1"/>
      </xdr:nvSpPr>
      <xdr:spPr>
        <a:xfrm>
          <a:off x="17106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111760</xdr:rowOff>
    </xdr:from>
    <xdr:to>
      <xdr:col>77</xdr:col>
      <xdr:colOff>95250</xdr:colOff>
      <xdr:row>64</xdr:row>
      <xdr:rowOff>41910</xdr:rowOff>
    </xdr:to>
    <xdr:sp macro="" textlink="">
      <xdr:nvSpPr>
        <xdr:cNvPr id="347" name="楕円 346"/>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26687</xdr:rowOff>
    </xdr:from>
    <xdr:ext cx="736600" cy="259045"/>
    <xdr:sp macro="" textlink="">
      <xdr:nvSpPr>
        <xdr:cNvPr id="348" name="テキスト ボックス 347"/>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122101</xdr:rowOff>
    </xdr:from>
    <xdr:to>
      <xdr:col>73</xdr:col>
      <xdr:colOff>44450</xdr:colOff>
      <xdr:row>64</xdr:row>
      <xdr:rowOff>52251</xdr:rowOff>
    </xdr:to>
    <xdr:sp macro="" textlink="">
      <xdr:nvSpPr>
        <xdr:cNvPr id="349" name="楕円 348"/>
        <xdr:cNvSpPr/>
      </xdr:nvSpPr>
      <xdr:spPr>
        <a:xfrm>
          <a:off x="15240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37028</xdr:rowOff>
    </xdr:from>
    <xdr:ext cx="762000" cy="259045"/>
    <xdr:sp macro="" textlink="">
      <xdr:nvSpPr>
        <xdr:cNvPr id="350" name="テキスト ボックス 349"/>
        <xdr:cNvSpPr txBox="1"/>
      </xdr:nvSpPr>
      <xdr:spPr>
        <a:xfrm>
          <a:off x="14909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118654</xdr:rowOff>
    </xdr:from>
    <xdr:to>
      <xdr:col>68</xdr:col>
      <xdr:colOff>203200</xdr:colOff>
      <xdr:row>64</xdr:row>
      <xdr:rowOff>48804</xdr:rowOff>
    </xdr:to>
    <xdr:sp macro="" textlink="">
      <xdr:nvSpPr>
        <xdr:cNvPr id="351" name="楕円 350"/>
        <xdr:cNvSpPr/>
      </xdr:nvSpPr>
      <xdr:spPr>
        <a:xfrm>
          <a:off x="14351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33581</xdr:rowOff>
    </xdr:from>
    <xdr:ext cx="762000" cy="259045"/>
    <xdr:sp macro="" textlink="">
      <xdr:nvSpPr>
        <xdr:cNvPr id="352" name="テキスト ボックス 351"/>
        <xdr:cNvSpPr txBox="1"/>
      </xdr:nvSpPr>
      <xdr:spPr>
        <a:xfrm>
          <a:off x="14020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53" name="楕円 352"/>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54" name="テキスト ボックス 353"/>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％で、類似団体内平均値より高い比率を示しているが、前年度から</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減少した要因は、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算定において分子となる「準元利償還金」が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病院事業債の償還額の減少により繰出金が減少したこと、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納税義務者の増に伴う市町村民税所得割、家屋の新増築の増に伴う固定資産税の増加により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増えた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今後も、現状の水準を維持していくため、住民ニーズを的確に把握した事業の選択を行い、地方債発行に頼りすぎることのないよう財政運営に努めていきたい。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11854</xdr:rowOff>
    </xdr:to>
    <xdr:cxnSp macro="">
      <xdr:nvCxnSpPr>
        <xdr:cNvPr id="387" name="直線コネクタ 386"/>
        <xdr:cNvCxnSpPr/>
      </xdr:nvCxnSpPr>
      <xdr:spPr>
        <a:xfrm flipV="1">
          <a:off x="16179800" y="70010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44027</xdr:rowOff>
    </xdr:to>
    <xdr:cxnSp macro="">
      <xdr:nvCxnSpPr>
        <xdr:cNvPr id="390" name="直線コネクタ 389"/>
        <xdr:cNvCxnSpPr/>
      </xdr:nvCxnSpPr>
      <xdr:spPr>
        <a:xfrm flipV="1">
          <a:off x="15290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100330</xdr:rowOff>
    </xdr:to>
    <xdr:cxnSp macro="">
      <xdr:nvCxnSpPr>
        <xdr:cNvPr id="393" name="直線コネクタ 392"/>
        <xdr:cNvCxnSpPr/>
      </xdr:nvCxnSpPr>
      <xdr:spPr>
        <a:xfrm flipV="1">
          <a:off x="14401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132504</xdr:rowOff>
    </xdr:to>
    <xdr:cxnSp macro="">
      <xdr:nvCxnSpPr>
        <xdr:cNvPr id="396" name="直線コネクタ 395"/>
        <xdr:cNvCxnSpPr/>
      </xdr:nvCxnSpPr>
      <xdr:spPr>
        <a:xfrm flipV="1">
          <a:off x="13512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6" name="楕円 405"/>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7" name="公債費負担の状況該当値テキスト"/>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8" name="楕円 407"/>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409" name="テキスト ボックス 408"/>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10" name="楕円 409"/>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11" name="テキスト ボックス 41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2" name="楕円 41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13" name="テキスト ボックス 41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4" name="楕円 413"/>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15" name="テキスト ボックス 414"/>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％で、類似団体内平均値よりも高い比率を示しており、前年度から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増加した要因は、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合併算定替えの段階的な縮減による普通交付税の減少に伴う財政調整基金の取り崩しや宮郷近隣公園整備事業に伴う市民のもり等建設基金の取り崩し等により、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今後も、後世への負担を少しでも軽減させるべく事業実施の適正化を図り、将来負担額を減少させ、財政の健全化に努めていきたい。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156986</xdr:rowOff>
    </xdr:from>
    <xdr:to>
      <xdr:col>81</xdr:col>
      <xdr:colOff>44450</xdr:colOff>
      <xdr:row>16</xdr:row>
      <xdr:rowOff>159667</xdr:rowOff>
    </xdr:to>
    <xdr:cxnSp macro="">
      <xdr:nvCxnSpPr>
        <xdr:cNvPr id="449" name="直線コネクタ 448"/>
        <xdr:cNvCxnSpPr/>
      </xdr:nvCxnSpPr>
      <xdr:spPr>
        <a:xfrm>
          <a:off x="16179800" y="290018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120791</xdr:rowOff>
    </xdr:from>
    <xdr:to>
      <xdr:col>77</xdr:col>
      <xdr:colOff>44450</xdr:colOff>
      <xdr:row>16</xdr:row>
      <xdr:rowOff>156986</xdr:rowOff>
    </xdr:to>
    <xdr:cxnSp macro="">
      <xdr:nvCxnSpPr>
        <xdr:cNvPr id="452" name="直線コネクタ 451"/>
        <xdr:cNvCxnSpPr/>
      </xdr:nvCxnSpPr>
      <xdr:spPr>
        <a:xfrm>
          <a:off x="15290800" y="286399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120791</xdr:rowOff>
    </xdr:from>
    <xdr:to>
      <xdr:col>72</xdr:col>
      <xdr:colOff>203200</xdr:colOff>
      <xdr:row>17</xdr:row>
      <xdr:rowOff>13688</xdr:rowOff>
    </xdr:to>
    <xdr:cxnSp macro="">
      <xdr:nvCxnSpPr>
        <xdr:cNvPr id="455" name="直線コネクタ 454"/>
        <xdr:cNvCxnSpPr/>
      </xdr:nvCxnSpPr>
      <xdr:spPr>
        <a:xfrm flipV="1">
          <a:off x="14401800" y="2863991"/>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164411</xdr:rowOff>
    </xdr:from>
    <xdr:ext cx="762000" cy="259045"/>
    <xdr:sp macro="" textlink="">
      <xdr:nvSpPr>
        <xdr:cNvPr id="457" name="テキスト ボックス 456"/>
        <xdr:cNvSpPr txBox="1"/>
      </xdr:nvSpPr>
      <xdr:spPr>
        <a:xfrm>
          <a:off x="14909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147602</xdr:rowOff>
    </xdr:from>
    <xdr:to>
      <xdr:col>68</xdr:col>
      <xdr:colOff>152400</xdr:colOff>
      <xdr:row>17</xdr:row>
      <xdr:rowOff>13688</xdr:rowOff>
    </xdr:to>
    <xdr:cxnSp macro="">
      <xdr:nvCxnSpPr>
        <xdr:cNvPr id="458" name="直線コネクタ 457"/>
        <xdr:cNvCxnSpPr/>
      </xdr:nvCxnSpPr>
      <xdr:spPr>
        <a:xfrm>
          <a:off x="13512800" y="289080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60" name="テキスト ボックス 459"/>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2" name="テキスト ボックス 461"/>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108867</xdr:rowOff>
    </xdr:from>
    <xdr:to>
      <xdr:col>81</xdr:col>
      <xdr:colOff>95250</xdr:colOff>
      <xdr:row>17</xdr:row>
      <xdr:rowOff>39017</xdr:rowOff>
    </xdr:to>
    <xdr:sp macro="" textlink="">
      <xdr:nvSpPr>
        <xdr:cNvPr id="468" name="楕円 467"/>
        <xdr:cNvSpPr/>
      </xdr:nvSpPr>
      <xdr:spPr>
        <a:xfrm>
          <a:off x="16967200" y="28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80944</xdr:rowOff>
    </xdr:from>
    <xdr:ext cx="762000" cy="259045"/>
    <xdr:sp macro="" textlink="">
      <xdr:nvSpPr>
        <xdr:cNvPr id="469" name="将来負担の状況該当値テキスト"/>
        <xdr:cNvSpPr txBox="1"/>
      </xdr:nvSpPr>
      <xdr:spPr>
        <a:xfrm>
          <a:off x="17106900" y="28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106186</xdr:rowOff>
    </xdr:from>
    <xdr:to>
      <xdr:col>77</xdr:col>
      <xdr:colOff>95250</xdr:colOff>
      <xdr:row>17</xdr:row>
      <xdr:rowOff>36336</xdr:rowOff>
    </xdr:to>
    <xdr:sp macro="" textlink="">
      <xdr:nvSpPr>
        <xdr:cNvPr id="470" name="楕円 469"/>
        <xdr:cNvSpPr/>
      </xdr:nvSpPr>
      <xdr:spPr>
        <a:xfrm>
          <a:off x="16129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21113</xdr:rowOff>
    </xdr:from>
    <xdr:ext cx="736600" cy="259045"/>
    <xdr:sp macro="" textlink="">
      <xdr:nvSpPr>
        <xdr:cNvPr id="471" name="テキスト ボックス 470"/>
        <xdr:cNvSpPr txBox="1"/>
      </xdr:nvSpPr>
      <xdr:spPr>
        <a:xfrm>
          <a:off x="15798800" y="29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69991</xdr:rowOff>
    </xdr:from>
    <xdr:to>
      <xdr:col>73</xdr:col>
      <xdr:colOff>44450</xdr:colOff>
      <xdr:row>17</xdr:row>
      <xdr:rowOff>141</xdr:rowOff>
    </xdr:to>
    <xdr:sp macro="" textlink="">
      <xdr:nvSpPr>
        <xdr:cNvPr id="472" name="楕円 471"/>
        <xdr:cNvSpPr/>
      </xdr:nvSpPr>
      <xdr:spPr>
        <a:xfrm>
          <a:off x="15240000" y="2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10318</xdr:rowOff>
    </xdr:from>
    <xdr:ext cx="762000" cy="259045"/>
    <xdr:sp macro="" textlink="">
      <xdr:nvSpPr>
        <xdr:cNvPr id="473" name="テキスト ボックス 472"/>
        <xdr:cNvSpPr txBox="1"/>
      </xdr:nvSpPr>
      <xdr:spPr>
        <a:xfrm>
          <a:off x="14909800" y="258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134338</xdr:rowOff>
    </xdr:from>
    <xdr:to>
      <xdr:col>68</xdr:col>
      <xdr:colOff>203200</xdr:colOff>
      <xdr:row>17</xdr:row>
      <xdr:rowOff>64488</xdr:rowOff>
    </xdr:to>
    <xdr:sp macro="" textlink="">
      <xdr:nvSpPr>
        <xdr:cNvPr id="474" name="楕円 473"/>
        <xdr:cNvSpPr/>
      </xdr:nvSpPr>
      <xdr:spPr>
        <a:xfrm>
          <a:off x="14351000" y="2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74665</xdr:rowOff>
    </xdr:from>
    <xdr:ext cx="762000" cy="259045"/>
    <xdr:sp macro="" textlink="">
      <xdr:nvSpPr>
        <xdr:cNvPr id="475" name="テキスト ボックス 474"/>
        <xdr:cNvSpPr txBox="1"/>
      </xdr:nvSpPr>
      <xdr:spPr>
        <a:xfrm>
          <a:off x="14020800" y="264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96802</xdr:rowOff>
    </xdr:from>
    <xdr:to>
      <xdr:col>64</xdr:col>
      <xdr:colOff>152400</xdr:colOff>
      <xdr:row>17</xdr:row>
      <xdr:rowOff>26952</xdr:rowOff>
    </xdr:to>
    <xdr:sp macro="" textlink="">
      <xdr:nvSpPr>
        <xdr:cNvPr id="476" name="楕円 475"/>
        <xdr:cNvSpPr/>
      </xdr:nvSpPr>
      <xdr:spPr>
        <a:xfrm>
          <a:off x="13462000" y="28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37129</xdr:rowOff>
    </xdr:from>
    <xdr:ext cx="762000" cy="259045"/>
    <xdr:sp macro="" textlink="">
      <xdr:nvSpPr>
        <xdr:cNvPr id="477" name="テキスト ボックス 476"/>
        <xdr:cNvSpPr txBox="1"/>
      </xdr:nvSpPr>
      <xdr:spPr>
        <a:xfrm>
          <a:off x="13131800" y="260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ポイント減少しており、類似団体平均値は上回っている。この減少した要因は、退職者数の減少による退職金の減少が挙げられる。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今後も職員の定数管理適正化により、人件費の抑制を図りたい。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12700</xdr:rowOff>
    </xdr:to>
    <xdr:cxnSp macro="">
      <xdr:nvCxnSpPr>
        <xdr:cNvPr id="66" name="直線コネクタ 65"/>
        <xdr:cNvCxnSpPr/>
      </xdr:nvCxnSpPr>
      <xdr:spPr>
        <a:xfrm flipV="1">
          <a:off x="3987800" y="648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12700</xdr:rowOff>
    </xdr:to>
    <xdr:cxnSp macro="">
      <xdr:nvCxnSpPr>
        <xdr:cNvPr id="69" name="直線コネクタ 68"/>
        <xdr:cNvCxnSpPr/>
      </xdr:nvCxnSpPr>
      <xdr:spPr>
        <a:xfrm>
          <a:off x="3098800" y="642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66040</xdr:rowOff>
    </xdr:to>
    <xdr:cxnSp macro="">
      <xdr:nvCxnSpPr>
        <xdr:cNvPr id="72" name="直線コネクタ 71"/>
        <xdr:cNvCxnSpPr/>
      </xdr:nvCxnSpPr>
      <xdr:spPr>
        <a:xfrm flipV="1">
          <a:off x="2209800" y="6421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66040</xdr:rowOff>
    </xdr:to>
    <xdr:cxnSp macro="">
      <xdr:nvCxnSpPr>
        <xdr:cNvPr id="75" name="直線コネクタ 74"/>
        <xdr:cNvCxnSpPr/>
      </xdr:nvCxnSpPr>
      <xdr:spPr>
        <a:xfrm>
          <a:off x="1320800" y="648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ポイント増加しており、類似団体平均値を上回っている。この増加した要因は、放課後児童クラブの施設数の増に伴う関係経費の増加が挙げられる。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今後は、委託など事務事業の見直しを図りながら、増加傾向を抑えていきたい。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159657</xdr:rowOff>
    </xdr:to>
    <xdr:cxnSp macro="">
      <xdr:nvCxnSpPr>
        <xdr:cNvPr id="129" name="直線コネクタ 128"/>
        <xdr:cNvCxnSpPr/>
      </xdr:nvCxnSpPr>
      <xdr:spPr>
        <a:xfrm>
          <a:off x="15671800" y="3191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118836</xdr:rowOff>
    </xdr:to>
    <xdr:cxnSp macro="">
      <xdr:nvCxnSpPr>
        <xdr:cNvPr id="132" name="直線コネクタ 131"/>
        <xdr:cNvCxnSpPr/>
      </xdr:nvCxnSpPr>
      <xdr:spPr>
        <a:xfrm flipV="1">
          <a:off x="14782800" y="31913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19</xdr:row>
      <xdr:rowOff>140607</xdr:rowOff>
    </xdr:to>
    <xdr:cxnSp macro="">
      <xdr:nvCxnSpPr>
        <xdr:cNvPr id="135" name="直線コネクタ 134"/>
        <xdr:cNvCxnSpPr/>
      </xdr:nvCxnSpPr>
      <xdr:spPr>
        <a:xfrm flipV="1">
          <a:off x="13893800" y="3376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140607</xdr:rowOff>
    </xdr:to>
    <xdr:cxnSp macro="">
      <xdr:nvCxnSpPr>
        <xdr:cNvPr id="138" name="直線コネクタ 137"/>
        <xdr:cNvCxnSpPr/>
      </xdr:nvCxnSpPr>
      <xdr:spPr>
        <a:xfrm>
          <a:off x="13004800" y="3289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89807</xdr:rowOff>
    </xdr:from>
    <xdr:to>
      <xdr:col>69</xdr:col>
      <xdr:colOff>142875</xdr:colOff>
      <xdr:row>20</xdr:row>
      <xdr:rowOff>19957</xdr:rowOff>
    </xdr:to>
    <xdr:sp macro="" textlink="">
      <xdr:nvSpPr>
        <xdr:cNvPr id="154" name="楕円 153"/>
        <xdr:cNvSpPr/>
      </xdr:nvSpPr>
      <xdr:spPr>
        <a:xfrm>
          <a:off x="13843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4734</xdr:rowOff>
    </xdr:from>
    <xdr:ext cx="762000" cy="259045"/>
    <xdr:sp macro="" textlink="">
      <xdr:nvSpPr>
        <xdr:cNvPr id="155" name="テキスト ボックス 154"/>
        <xdr:cNvSpPr txBox="1"/>
      </xdr:nvSpPr>
      <xdr:spPr>
        <a:xfrm>
          <a:off x="13512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6" name="楕円 155"/>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7" name="テキスト ボックス 156"/>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ポイント増加しており、類似団体平均値より上回っている。この扶助費が増加傾向にある要因としては、民間保育施設経営振興費補助金や介護給付費・訓練等給付費等の増加が挙げられる。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今後も介護費や医療費の抑制につながる施策の実施等により費用の抑制に努めたい。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133350</xdr:rowOff>
    </xdr:to>
    <xdr:cxnSp macro="">
      <xdr:nvCxnSpPr>
        <xdr:cNvPr id="190" name="直線コネクタ 189"/>
        <xdr:cNvCxnSpPr/>
      </xdr:nvCxnSpPr>
      <xdr:spPr>
        <a:xfrm>
          <a:off x="3987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95250</xdr:rowOff>
    </xdr:to>
    <xdr:cxnSp macro="">
      <xdr:nvCxnSpPr>
        <xdr:cNvPr id="193" name="直線コネクタ 192"/>
        <xdr:cNvCxnSpPr/>
      </xdr:nvCxnSpPr>
      <xdr:spPr>
        <a:xfrm>
          <a:off x="3098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57</xdr:row>
      <xdr:rowOff>31750</xdr:rowOff>
    </xdr:to>
    <xdr:cxnSp macro="">
      <xdr:nvCxnSpPr>
        <xdr:cNvPr id="196" name="直線コネクタ 195"/>
        <xdr:cNvCxnSpPr/>
      </xdr:nvCxnSpPr>
      <xdr:spPr>
        <a:xfrm>
          <a:off x="2209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76200</xdr:rowOff>
    </xdr:to>
    <xdr:cxnSp macro="">
      <xdr:nvCxnSpPr>
        <xdr:cNvPr id="199" name="直線コネクタ 198"/>
        <xdr:cNvCxnSpPr/>
      </xdr:nvCxnSpPr>
      <xdr:spPr>
        <a:xfrm>
          <a:off x="1320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5" name="楕円 214"/>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6" name="テキスト ボックス 215"/>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8" name="テキスト ボックス 217"/>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ポイント減少しているが、類似団体平均値より上回っている。この減少した要因は、国民健康保険特別会計繰出金や下水道事業特別会計繰出金の減少が挙げられる。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今後は予防介護や健康診査施策に実施等によりその抑制に努め、繰出金の抑制に努めたい。</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88900</xdr:rowOff>
    </xdr:to>
    <xdr:cxnSp macro="">
      <xdr:nvCxnSpPr>
        <xdr:cNvPr id="251" name="直線コネクタ 250"/>
        <xdr:cNvCxnSpPr/>
      </xdr:nvCxnSpPr>
      <xdr:spPr>
        <a:xfrm flipV="1">
          <a:off x="15671800" y="9931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88900</xdr:rowOff>
    </xdr:to>
    <xdr:cxnSp macro="">
      <xdr:nvCxnSpPr>
        <xdr:cNvPr id="254" name="直線コネクタ 253"/>
        <xdr:cNvCxnSpPr/>
      </xdr:nvCxnSpPr>
      <xdr:spPr>
        <a:xfrm>
          <a:off x="14782800" y="9931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0</xdr:rowOff>
    </xdr:to>
    <xdr:cxnSp macro="">
      <xdr:nvCxnSpPr>
        <xdr:cNvPr id="257" name="直線コネクタ 256"/>
        <xdr:cNvCxnSpPr/>
      </xdr:nvCxnSpPr>
      <xdr:spPr>
        <a:xfrm flipV="1">
          <a:off x="13893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0</xdr:rowOff>
    </xdr:to>
    <xdr:cxnSp macro="">
      <xdr:nvCxnSpPr>
        <xdr:cNvPr id="260" name="直線コネクタ 259"/>
        <xdr:cNvCxnSpPr/>
      </xdr:nvCxnSpPr>
      <xdr:spPr>
        <a:xfrm>
          <a:off x="13004800" y="984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70" name="楕円 269"/>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80027</xdr:rowOff>
    </xdr:from>
    <xdr:ext cx="762000" cy="259045"/>
    <xdr:sp macro="" textlink="">
      <xdr:nvSpPr>
        <xdr:cNvPr id="271"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4" name="楕円 273"/>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22877</xdr:rowOff>
    </xdr:from>
    <xdr:ext cx="762000" cy="259045"/>
    <xdr:sp macro="" textlink="">
      <xdr:nvSpPr>
        <xdr:cNvPr id="275" name="テキスト ボックス 274"/>
        <xdr:cNvSpPr txBox="1"/>
      </xdr:nvSpPr>
      <xdr:spPr>
        <a:xfrm>
          <a:off x="1440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6" name="楕円 275"/>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77" name="テキスト ボックス 276"/>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ポイント減少しており、類似団体最小値と同数となっている。この減少した要因は、民間保育施設経営振興費補助金の減少が挙げられる。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今後は補助事業等の内容を精査し、効果的でないものの見直しを図り、むやみな補助金交付とならないよう努めたい。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32</xdr:row>
      <xdr:rowOff>122428</xdr:rowOff>
    </xdr:to>
    <xdr:cxnSp macro="">
      <xdr:nvCxnSpPr>
        <xdr:cNvPr id="310" name="直線コネクタ 309"/>
        <xdr:cNvCxnSpPr/>
      </xdr:nvCxnSpPr>
      <xdr:spPr>
        <a:xfrm flipV="1">
          <a:off x="15671800" y="55905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122428</xdr:rowOff>
    </xdr:from>
    <xdr:to>
      <xdr:col>78</xdr:col>
      <xdr:colOff>69850</xdr:colOff>
      <xdr:row>32</xdr:row>
      <xdr:rowOff>159004</xdr:rowOff>
    </xdr:to>
    <xdr:cxnSp macro="">
      <xdr:nvCxnSpPr>
        <xdr:cNvPr id="313" name="直線コネクタ 312"/>
        <xdr:cNvCxnSpPr/>
      </xdr:nvCxnSpPr>
      <xdr:spPr>
        <a:xfrm flipV="1">
          <a:off x="14782800" y="5608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149860</xdr:rowOff>
    </xdr:from>
    <xdr:to>
      <xdr:col>73</xdr:col>
      <xdr:colOff>180975</xdr:colOff>
      <xdr:row>32</xdr:row>
      <xdr:rowOff>159004</xdr:rowOff>
    </xdr:to>
    <xdr:cxnSp macro="">
      <xdr:nvCxnSpPr>
        <xdr:cNvPr id="316" name="直線コネクタ 315"/>
        <xdr:cNvCxnSpPr/>
      </xdr:nvCxnSpPr>
      <xdr:spPr>
        <a:xfrm>
          <a:off x="13893800" y="5636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140716</xdr:rowOff>
    </xdr:from>
    <xdr:to>
      <xdr:col>69</xdr:col>
      <xdr:colOff>92075</xdr:colOff>
      <xdr:row>32</xdr:row>
      <xdr:rowOff>149860</xdr:rowOff>
    </xdr:to>
    <xdr:cxnSp macro="">
      <xdr:nvCxnSpPr>
        <xdr:cNvPr id="319" name="直線コネクタ 318"/>
        <xdr:cNvCxnSpPr/>
      </xdr:nvCxnSpPr>
      <xdr:spPr>
        <a:xfrm>
          <a:off x="13004800" y="56271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53340</xdr:rowOff>
    </xdr:from>
    <xdr:to>
      <xdr:col>82</xdr:col>
      <xdr:colOff>158750</xdr:colOff>
      <xdr:row>32</xdr:row>
      <xdr:rowOff>154940</xdr:rowOff>
    </xdr:to>
    <xdr:sp macro="" textlink="">
      <xdr:nvSpPr>
        <xdr:cNvPr id="329" name="楕円 328"/>
        <xdr:cNvSpPr/>
      </xdr:nvSpPr>
      <xdr:spPr>
        <a:xfrm>
          <a:off x="164592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133367</xdr:rowOff>
    </xdr:from>
    <xdr:ext cx="762000" cy="259045"/>
    <xdr:sp macro="" textlink="">
      <xdr:nvSpPr>
        <xdr:cNvPr id="330" name="補助費等該当値テキスト"/>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71628</xdr:rowOff>
    </xdr:from>
    <xdr:to>
      <xdr:col>78</xdr:col>
      <xdr:colOff>120650</xdr:colOff>
      <xdr:row>33</xdr:row>
      <xdr:rowOff>1778</xdr:rowOff>
    </xdr:to>
    <xdr:sp macro="" textlink="">
      <xdr:nvSpPr>
        <xdr:cNvPr id="331" name="楕円 330"/>
        <xdr:cNvSpPr/>
      </xdr:nvSpPr>
      <xdr:spPr>
        <a:xfrm>
          <a:off x="15621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11955</xdr:rowOff>
    </xdr:from>
    <xdr:ext cx="736600" cy="259045"/>
    <xdr:sp macro="" textlink="">
      <xdr:nvSpPr>
        <xdr:cNvPr id="332" name="テキスト ボックス 331"/>
        <xdr:cNvSpPr txBox="1"/>
      </xdr:nvSpPr>
      <xdr:spPr>
        <a:xfrm>
          <a:off x="15290800" y="53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108204</xdr:rowOff>
    </xdr:from>
    <xdr:to>
      <xdr:col>74</xdr:col>
      <xdr:colOff>31750</xdr:colOff>
      <xdr:row>33</xdr:row>
      <xdr:rowOff>38354</xdr:rowOff>
    </xdr:to>
    <xdr:sp macro="" textlink="">
      <xdr:nvSpPr>
        <xdr:cNvPr id="333" name="楕円 332"/>
        <xdr:cNvSpPr/>
      </xdr:nvSpPr>
      <xdr:spPr>
        <a:xfrm>
          <a:off x="14732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48531</xdr:rowOff>
    </xdr:from>
    <xdr:ext cx="762000" cy="259045"/>
    <xdr:sp macro="" textlink="">
      <xdr:nvSpPr>
        <xdr:cNvPr id="334" name="テキスト ボックス 333"/>
        <xdr:cNvSpPr txBox="1"/>
      </xdr:nvSpPr>
      <xdr:spPr>
        <a:xfrm>
          <a:off x="14401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99060</xdr:rowOff>
    </xdr:from>
    <xdr:to>
      <xdr:col>69</xdr:col>
      <xdr:colOff>142875</xdr:colOff>
      <xdr:row>33</xdr:row>
      <xdr:rowOff>29210</xdr:rowOff>
    </xdr:to>
    <xdr:sp macro="" textlink="">
      <xdr:nvSpPr>
        <xdr:cNvPr id="335" name="楕円 334"/>
        <xdr:cNvSpPr/>
      </xdr:nvSpPr>
      <xdr:spPr>
        <a:xfrm>
          <a:off x="13843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39387</xdr:rowOff>
    </xdr:from>
    <xdr:ext cx="762000" cy="259045"/>
    <xdr:sp macro="" textlink="">
      <xdr:nvSpPr>
        <xdr:cNvPr id="336" name="テキスト ボックス 335"/>
        <xdr:cNvSpPr txBox="1"/>
      </xdr:nvSpPr>
      <xdr:spPr>
        <a:xfrm>
          <a:off x="13512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89916</xdr:rowOff>
    </xdr:from>
    <xdr:to>
      <xdr:col>65</xdr:col>
      <xdr:colOff>53975</xdr:colOff>
      <xdr:row>33</xdr:row>
      <xdr:rowOff>20066</xdr:rowOff>
    </xdr:to>
    <xdr:sp macro="" textlink="">
      <xdr:nvSpPr>
        <xdr:cNvPr id="337" name="楕円 336"/>
        <xdr:cNvSpPr/>
      </xdr:nvSpPr>
      <xdr:spPr>
        <a:xfrm>
          <a:off x="12954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30243</xdr:rowOff>
    </xdr:from>
    <xdr:ext cx="762000" cy="259045"/>
    <xdr:sp macro="" textlink="">
      <xdr:nvSpPr>
        <xdr:cNvPr id="338" name="テキスト ボックス 337"/>
        <xdr:cNvSpPr txBox="1"/>
      </xdr:nvSpPr>
      <xdr:spPr>
        <a:xfrm>
          <a:off x="12623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ポイント減少しているが、類似団体平均値を上回っている。この減少した要因としては、平成２９年度償還開始元利合計より平成２８年度償還終了元利合計のほうが上回ったことによる減少が挙げられる。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今後も計画的な市債借入計画に基づき、過度な発行にならないよう注意し公債費の抑制に努めたい。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146050</xdr:rowOff>
    </xdr:to>
    <xdr:cxnSp macro="">
      <xdr:nvCxnSpPr>
        <xdr:cNvPr id="371" name="直線コネクタ 370"/>
        <xdr:cNvCxnSpPr/>
      </xdr:nvCxnSpPr>
      <xdr:spPr>
        <a:xfrm flipV="1">
          <a:off x="3987800" y="13332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146050</xdr:rowOff>
    </xdr:to>
    <xdr:cxnSp macro="">
      <xdr:nvCxnSpPr>
        <xdr:cNvPr id="374" name="直線コネクタ 373"/>
        <xdr:cNvCxnSpPr/>
      </xdr:nvCxnSpPr>
      <xdr:spPr>
        <a:xfrm>
          <a:off x="3098800" y="1327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20320</xdr:rowOff>
    </xdr:to>
    <xdr:cxnSp macro="">
      <xdr:nvCxnSpPr>
        <xdr:cNvPr id="377" name="直線コネクタ 376"/>
        <xdr:cNvCxnSpPr/>
      </xdr:nvCxnSpPr>
      <xdr:spPr>
        <a:xfrm flipV="1">
          <a:off x="2209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20320</xdr:rowOff>
    </xdr:to>
    <xdr:cxnSp macro="">
      <xdr:nvCxnSpPr>
        <xdr:cNvPr id="380" name="直線コネクタ 379"/>
        <xdr:cNvCxnSpPr/>
      </xdr:nvCxnSpPr>
      <xdr:spPr>
        <a:xfrm>
          <a:off x="13208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0" name="楕円 389"/>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1"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2" name="楕円 39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3" name="テキスト ボックス 392"/>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4" name="楕円 39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5" name="テキスト ボックス 39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6" name="楕円 395"/>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7" name="テキスト ボックス 396"/>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8" name="楕円 397"/>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9" name="テキスト ボックス 39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公債費以外に係る経常経費比率については</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この減少した要因は、分子である放課後児童クラブの施設数の増やネットワークの強靭化に伴う物件費が増加したが、分母の増加が分子の増加を大きく上回ったことによる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また、類似団体平均値を上回っているので、今後も物件費や扶助費の歳出抑制の施策を実施し、経費抑制に努めたい。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140715</xdr:rowOff>
    </xdr:to>
    <xdr:cxnSp macro="">
      <xdr:nvCxnSpPr>
        <xdr:cNvPr id="430" name="直線コネクタ 429"/>
        <xdr:cNvCxnSpPr/>
      </xdr:nvCxnSpPr>
      <xdr:spPr>
        <a:xfrm flipV="1">
          <a:off x="15671800" y="134772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140715</xdr:rowOff>
    </xdr:to>
    <xdr:cxnSp macro="">
      <xdr:nvCxnSpPr>
        <xdr:cNvPr id="433" name="直線コネクタ 432"/>
        <xdr:cNvCxnSpPr/>
      </xdr:nvCxnSpPr>
      <xdr:spPr>
        <a:xfrm>
          <a:off x="14782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79</xdr:row>
      <xdr:rowOff>1270</xdr:rowOff>
    </xdr:to>
    <xdr:cxnSp macro="">
      <xdr:nvCxnSpPr>
        <xdr:cNvPr id="436" name="直線コネクタ 435"/>
        <xdr:cNvCxnSpPr/>
      </xdr:nvCxnSpPr>
      <xdr:spPr>
        <a:xfrm flipV="1">
          <a:off x="13893800" y="134863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79</xdr:row>
      <xdr:rowOff>1270</xdr:rowOff>
    </xdr:to>
    <xdr:cxnSp macro="">
      <xdr:nvCxnSpPr>
        <xdr:cNvPr id="439" name="直線コネクタ 438"/>
        <xdr:cNvCxnSpPr/>
      </xdr:nvCxnSpPr>
      <xdr:spPr>
        <a:xfrm>
          <a:off x="13004800" y="13381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9" name="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0"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1" name="楕円 450"/>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2" name="テキスト ボックス 451"/>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3" name="楕円 452"/>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4" name="テキスト ボックス 453"/>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5" name="楕円 454"/>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6" name="テキスト ボックス 455"/>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7" name="楕円 456"/>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8" name="テキスト ボックス 457"/>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23330</xdr:rowOff>
    </xdr:from>
    <xdr:to>
      <xdr:col>29</xdr:col>
      <xdr:colOff>127000</xdr:colOff>
      <xdr:row>18</xdr:row>
      <xdr:rowOff>35370</xdr:rowOff>
    </xdr:to>
    <xdr:cxnSp macro="">
      <xdr:nvCxnSpPr>
        <xdr:cNvPr id="50" name="直線コネクタ 49"/>
        <xdr:cNvCxnSpPr/>
      </xdr:nvCxnSpPr>
      <xdr:spPr bwMode="auto">
        <a:xfrm flipV="1">
          <a:off x="5003800" y="3157055"/>
          <a:ext cx="6477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35370</xdr:rowOff>
    </xdr:from>
    <xdr:to>
      <xdr:col>26</xdr:col>
      <xdr:colOff>50800</xdr:colOff>
      <xdr:row>18</xdr:row>
      <xdr:rowOff>47676</xdr:rowOff>
    </xdr:to>
    <xdr:cxnSp macro="">
      <xdr:nvCxnSpPr>
        <xdr:cNvPr id="53" name="直線コネクタ 52"/>
        <xdr:cNvCxnSpPr/>
      </xdr:nvCxnSpPr>
      <xdr:spPr bwMode="auto">
        <a:xfrm flipV="1">
          <a:off x="4305300" y="3169095"/>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24282</xdr:rowOff>
    </xdr:from>
    <xdr:to>
      <xdr:col>22</xdr:col>
      <xdr:colOff>114300</xdr:colOff>
      <xdr:row>18</xdr:row>
      <xdr:rowOff>47676</xdr:rowOff>
    </xdr:to>
    <xdr:cxnSp macro="">
      <xdr:nvCxnSpPr>
        <xdr:cNvPr id="56" name="直線コネクタ 55"/>
        <xdr:cNvCxnSpPr/>
      </xdr:nvCxnSpPr>
      <xdr:spPr bwMode="auto">
        <a:xfrm>
          <a:off x="3606800" y="3158007"/>
          <a:ext cx="698500" cy="2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24282</xdr:rowOff>
    </xdr:from>
    <xdr:to>
      <xdr:col>18</xdr:col>
      <xdr:colOff>177800</xdr:colOff>
      <xdr:row>18</xdr:row>
      <xdr:rowOff>54229</xdr:rowOff>
    </xdr:to>
    <xdr:cxnSp macro="">
      <xdr:nvCxnSpPr>
        <xdr:cNvPr id="59" name="直線コネクタ 58"/>
        <xdr:cNvCxnSpPr/>
      </xdr:nvCxnSpPr>
      <xdr:spPr bwMode="auto">
        <a:xfrm flipV="1">
          <a:off x="2908300" y="3158007"/>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143980</xdr:rowOff>
    </xdr:from>
    <xdr:to>
      <xdr:col>29</xdr:col>
      <xdr:colOff>177800</xdr:colOff>
      <xdr:row>18</xdr:row>
      <xdr:rowOff>74130</xdr:rowOff>
    </xdr:to>
    <xdr:sp macro="" textlink="">
      <xdr:nvSpPr>
        <xdr:cNvPr id="69" name="楕円 68"/>
        <xdr:cNvSpPr/>
      </xdr:nvSpPr>
      <xdr:spPr bwMode="auto">
        <a:xfrm>
          <a:off x="5600700" y="310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116057</xdr:rowOff>
    </xdr:from>
    <xdr:ext cx="762000" cy="259045"/>
    <xdr:sp macro="" textlink="">
      <xdr:nvSpPr>
        <xdr:cNvPr id="70" name="人口1人当たり決算額の推移該当値テキスト130"/>
        <xdr:cNvSpPr txBox="1"/>
      </xdr:nvSpPr>
      <xdr:spPr>
        <a:xfrm>
          <a:off x="5740400" y="30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156020</xdr:rowOff>
    </xdr:from>
    <xdr:to>
      <xdr:col>26</xdr:col>
      <xdr:colOff>101600</xdr:colOff>
      <xdr:row>18</xdr:row>
      <xdr:rowOff>86170</xdr:rowOff>
    </xdr:to>
    <xdr:sp macro="" textlink="">
      <xdr:nvSpPr>
        <xdr:cNvPr id="71" name="楕円 70"/>
        <xdr:cNvSpPr/>
      </xdr:nvSpPr>
      <xdr:spPr bwMode="auto">
        <a:xfrm>
          <a:off x="4953000" y="311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70947</xdr:rowOff>
    </xdr:from>
    <xdr:ext cx="736600" cy="259045"/>
    <xdr:sp macro="" textlink="">
      <xdr:nvSpPr>
        <xdr:cNvPr id="72" name="テキスト ボックス 71"/>
        <xdr:cNvSpPr txBox="1"/>
      </xdr:nvSpPr>
      <xdr:spPr>
        <a:xfrm>
          <a:off x="4622800" y="3204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168326</xdr:rowOff>
    </xdr:from>
    <xdr:to>
      <xdr:col>22</xdr:col>
      <xdr:colOff>165100</xdr:colOff>
      <xdr:row>18</xdr:row>
      <xdr:rowOff>98476</xdr:rowOff>
    </xdr:to>
    <xdr:sp macro="" textlink="">
      <xdr:nvSpPr>
        <xdr:cNvPr id="73" name="楕円 72"/>
        <xdr:cNvSpPr/>
      </xdr:nvSpPr>
      <xdr:spPr bwMode="auto">
        <a:xfrm>
          <a:off x="4254500" y="313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83253</xdr:rowOff>
    </xdr:from>
    <xdr:ext cx="762000" cy="259045"/>
    <xdr:sp macro="" textlink="">
      <xdr:nvSpPr>
        <xdr:cNvPr id="74" name="テキスト ボックス 73"/>
        <xdr:cNvSpPr txBox="1"/>
      </xdr:nvSpPr>
      <xdr:spPr>
        <a:xfrm>
          <a:off x="3924300" y="32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144932</xdr:rowOff>
    </xdr:from>
    <xdr:to>
      <xdr:col>19</xdr:col>
      <xdr:colOff>38100</xdr:colOff>
      <xdr:row>18</xdr:row>
      <xdr:rowOff>75082</xdr:rowOff>
    </xdr:to>
    <xdr:sp macro="" textlink="">
      <xdr:nvSpPr>
        <xdr:cNvPr id="75" name="楕円 74"/>
        <xdr:cNvSpPr/>
      </xdr:nvSpPr>
      <xdr:spPr bwMode="auto">
        <a:xfrm>
          <a:off x="3556000" y="310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59859</xdr:rowOff>
    </xdr:from>
    <xdr:ext cx="762000" cy="259045"/>
    <xdr:sp macro="" textlink="">
      <xdr:nvSpPr>
        <xdr:cNvPr id="76" name="テキスト ボックス 75"/>
        <xdr:cNvSpPr txBox="1"/>
      </xdr:nvSpPr>
      <xdr:spPr>
        <a:xfrm>
          <a:off x="3225800" y="31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3429</xdr:rowOff>
    </xdr:from>
    <xdr:to>
      <xdr:col>15</xdr:col>
      <xdr:colOff>101600</xdr:colOff>
      <xdr:row>18</xdr:row>
      <xdr:rowOff>105029</xdr:rowOff>
    </xdr:to>
    <xdr:sp macro="" textlink="">
      <xdr:nvSpPr>
        <xdr:cNvPr id="77" name="楕円 76"/>
        <xdr:cNvSpPr/>
      </xdr:nvSpPr>
      <xdr:spPr bwMode="auto">
        <a:xfrm>
          <a:off x="2857500" y="313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115206</xdr:rowOff>
    </xdr:from>
    <xdr:ext cx="762000" cy="259045"/>
    <xdr:sp macro="" textlink="">
      <xdr:nvSpPr>
        <xdr:cNvPr id="78" name="テキスト ボックス 77"/>
        <xdr:cNvSpPr txBox="1"/>
      </xdr:nvSpPr>
      <xdr:spPr>
        <a:xfrm>
          <a:off x="2527300" y="290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217640</xdr:rowOff>
    </xdr:from>
    <xdr:to>
      <xdr:col>29</xdr:col>
      <xdr:colOff>127000</xdr:colOff>
      <xdr:row>35</xdr:row>
      <xdr:rowOff>248768</xdr:rowOff>
    </xdr:to>
    <xdr:cxnSp macro="">
      <xdr:nvCxnSpPr>
        <xdr:cNvPr id="111" name="直線コネクタ 110"/>
        <xdr:cNvCxnSpPr/>
      </xdr:nvCxnSpPr>
      <xdr:spPr bwMode="auto">
        <a:xfrm>
          <a:off x="5003800" y="6827990"/>
          <a:ext cx="6477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211430</xdr:rowOff>
    </xdr:from>
    <xdr:to>
      <xdr:col>26</xdr:col>
      <xdr:colOff>50800</xdr:colOff>
      <xdr:row>35</xdr:row>
      <xdr:rowOff>217640</xdr:rowOff>
    </xdr:to>
    <xdr:cxnSp macro="">
      <xdr:nvCxnSpPr>
        <xdr:cNvPr id="114" name="直線コネクタ 113"/>
        <xdr:cNvCxnSpPr/>
      </xdr:nvCxnSpPr>
      <xdr:spPr bwMode="auto">
        <a:xfrm>
          <a:off x="4305300" y="6821780"/>
          <a:ext cx="698500" cy="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157442</xdr:rowOff>
    </xdr:from>
    <xdr:to>
      <xdr:col>22</xdr:col>
      <xdr:colOff>114300</xdr:colOff>
      <xdr:row>35</xdr:row>
      <xdr:rowOff>211430</xdr:rowOff>
    </xdr:to>
    <xdr:cxnSp macro="">
      <xdr:nvCxnSpPr>
        <xdr:cNvPr id="117" name="直線コネクタ 116"/>
        <xdr:cNvCxnSpPr/>
      </xdr:nvCxnSpPr>
      <xdr:spPr bwMode="auto">
        <a:xfrm>
          <a:off x="3606800" y="6767792"/>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125933</xdr:rowOff>
    </xdr:from>
    <xdr:to>
      <xdr:col>18</xdr:col>
      <xdr:colOff>177800</xdr:colOff>
      <xdr:row>35</xdr:row>
      <xdr:rowOff>157442</xdr:rowOff>
    </xdr:to>
    <xdr:cxnSp macro="">
      <xdr:nvCxnSpPr>
        <xdr:cNvPr id="120" name="直線コネクタ 119"/>
        <xdr:cNvCxnSpPr/>
      </xdr:nvCxnSpPr>
      <xdr:spPr bwMode="auto">
        <a:xfrm>
          <a:off x="2908300" y="6736283"/>
          <a:ext cx="698500" cy="3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197968</xdr:rowOff>
    </xdr:from>
    <xdr:to>
      <xdr:col>29</xdr:col>
      <xdr:colOff>177800</xdr:colOff>
      <xdr:row>35</xdr:row>
      <xdr:rowOff>299568</xdr:rowOff>
    </xdr:to>
    <xdr:sp macro="" textlink="">
      <xdr:nvSpPr>
        <xdr:cNvPr id="130" name="楕円 129"/>
        <xdr:cNvSpPr/>
      </xdr:nvSpPr>
      <xdr:spPr bwMode="auto">
        <a:xfrm>
          <a:off x="56007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170045</xdr:rowOff>
    </xdr:from>
    <xdr:ext cx="762000" cy="259045"/>
    <xdr:sp macro="" textlink="">
      <xdr:nvSpPr>
        <xdr:cNvPr id="131" name="人口1人当たり決算額の推移該当値テキスト445"/>
        <xdr:cNvSpPr txBox="1"/>
      </xdr:nvSpPr>
      <xdr:spPr>
        <a:xfrm>
          <a:off x="5740400" y="678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166840</xdr:rowOff>
    </xdr:from>
    <xdr:to>
      <xdr:col>26</xdr:col>
      <xdr:colOff>101600</xdr:colOff>
      <xdr:row>35</xdr:row>
      <xdr:rowOff>268440</xdr:rowOff>
    </xdr:to>
    <xdr:sp macro="" textlink="">
      <xdr:nvSpPr>
        <xdr:cNvPr id="132" name="楕円 131"/>
        <xdr:cNvSpPr/>
      </xdr:nvSpPr>
      <xdr:spPr bwMode="auto">
        <a:xfrm>
          <a:off x="4953000" y="677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278617</xdr:rowOff>
    </xdr:from>
    <xdr:ext cx="736600" cy="259045"/>
    <xdr:sp macro="" textlink="">
      <xdr:nvSpPr>
        <xdr:cNvPr id="133" name="テキスト ボックス 132"/>
        <xdr:cNvSpPr txBox="1"/>
      </xdr:nvSpPr>
      <xdr:spPr>
        <a:xfrm>
          <a:off x="4622800" y="654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160630</xdr:rowOff>
    </xdr:from>
    <xdr:to>
      <xdr:col>22</xdr:col>
      <xdr:colOff>165100</xdr:colOff>
      <xdr:row>35</xdr:row>
      <xdr:rowOff>262230</xdr:rowOff>
    </xdr:to>
    <xdr:sp macro="" textlink="">
      <xdr:nvSpPr>
        <xdr:cNvPr id="134" name="楕円 133"/>
        <xdr:cNvSpPr/>
      </xdr:nvSpPr>
      <xdr:spPr bwMode="auto">
        <a:xfrm>
          <a:off x="4254500" y="677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247007</xdr:rowOff>
    </xdr:from>
    <xdr:ext cx="762000" cy="259045"/>
    <xdr:sp macro="" textlink="">
      <xdr:nvSpPr>
        <xdr:cNvPr id="135" name="テキスト ボックス 134"/>
        <xdr:cNvSpPr txBox="1"/>
      </xdr:nvSpPr>
      <xdr:spPr>
        <a:xfrm>
          <a:off x="3924300" y="685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106642</xdr:rowOff>
    </xdr:from>
    <xdr:to>
      <xdr:col>19</xdr:col>
      <xdr:colOff>38100</xdr:colOff>
      <xdr:row>35</xdr:row>
      <xdr:rowOff>208242</xdr:rowOff>
    </xdr:to>
    <xdr:sp macro="" textlink="">
      <xdr:nvSpPr>
        <xdr:cNvPr id="136" name="楕円 135"/>
        <xdr:cNvSpPr/>
      </xdr:nvSpPr>
      <xdr:spPr bwMode="auto">
        <a:xfrm>
          <a:off x="3556000" y="671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218419</xdr:rowOff>
    </xdr:from>
    <xdr:ext cx="762000" cy="259045"/>
    <xdr:sp macro="" textlink="">
      <xdr:nvSpPr>
        <xdr:cNvPr id="137" name="テキスト ボックス 136"/>
        <xdr:cNvSpPr txBox="1"/>
      </xdr:nvSpPr>
      <xdr:spPr>
        <a:xfrm>
          <a:off x="3225800" y="64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75133</xdr:rowOff>
    </xdr:from>
    <xdr:to>
      <xdr:col>15</xdr:col>
      <xdr:colOff>101600</xdr:colOff>
      <xdr:row>35</xdr:row>
      <xdr:rowOff>176733</xdr:rowOff>
    </xdr:to>
    <xdr:sp macro="" textlink="">
      <xdr:nvSpPr>
        <xdr:cNvPr id="138" name="楕円 137"/>
        <xdr:cNvSpPr/>
      </xdr:nvSpPr>
      <xdr:spPr bwMode="auto">
        <a:xfrm>
          <a:off x="2857500" y="66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161510</xdr:rowOff>
    </xdr:from>
    <xdr:ext cx="762000" cy="259045"/>
    <xdr:sp macro="" textlink="">
      <xdr:nvSpPr>
        <xdr:cNvPr id="139" name="テキスト ボックス 138"/>
        <xdr:cNvSpPr txBox="1"/>
      </xdr:nvSpPr>
      <xdr:spPr>
        <a:xfrm>
          <a:off x="2527300" y="677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97089</xdr:rowOff>
    </xdr:from>
    <xdr:to>
      <xdr:col>24</xdr:col>
      <xdr:colOff>63500</xdr:colOff>
      <xdr:row>33</xdr:row>
      <xdr:rowOff>119492</xdr:rowOff>
    </xdr:to>
    <xdr:cxnSp macro="">
      <xdr:nvCxnSpPr>
        <xdr:cNvPr id="59" name="直線コネクタ 58"/>
        <xdr:cNvCxnSpPr/>
      </xdr:nvCxnSpPr>
      <xdr:spPr>
        <a:xfrm>
          <a:off x="3797300" y="5754939"/>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97089</xdr:rowOff>
    </xdr:from>
    <xdr:to>
      <xdr:col>19</xdr:col>
      <xdr:colOff>177800</xdr:colOff>
      <xdr:row>33</xdr:row>
      <xdr:rowOff>126144</xdr:rowOff>
    </xdr:to>
    <xdr:cxnSp macro="">
      <xdr:nvCxnSpPr>
        <xdr:cNvPr id="62" name="直線コネクタ 61"/>
        <xdr:cNvCxnSpPr/>
      </xdr:nvCxnSpPr>
      <xdr:spPr>
        <a:xfrm flipV="1">
          <a:off x="2908300" y="5754939"/>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44900</xdr:rowOff>
    </xdr:from>
    <xdr:to>
      <xdr:col>15</xdr:col>
      <xdr:colOff>50800</xdr:colOff>
      <xdr:row>33</xdr:row>
      <xdr:rowOff>126144</xdr:rowOff>
    </xdr:to>
    <xdr:cxnSp macro="">
      <xdr:nvCxnSpPr>
        <xdr:cNvPr id="65" name="直線コネクタ 64"/>
        <xdr:cNvCxnSpPr/>
      </xdr:nvCxnSpPr>
      <xdr:spPr>
        <a:xfrm>
          <a:off x="2019300" y="5702750"/>
          <a:ext cx="889000" cy="8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44900</xdr:rowOff>
    </xdr:from>
    <xdr:to>
      <xdr:col>10</xdr:col>
      <xdr:colOff>114300</xdr:colOff>
      <xdr:row>33</xdr:row>
      <xdr:rowOff>84653</xdr:rowOff>
    </xdr:to>
    <xdr:cxnSp macro="">
      <xdr:nvCxnSpPr>
        <xdr:cNvPr id="68" name="直線コネクタ 67"/>
        <xdr:cNvCxnSpPr/>
      </xdr:nvCxnSpPr>
      <xdr:spPr>
        <a:xfrm flipV="1">
          <a:off x="1130300" y="5702750"/>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68692</xdr:rowOff>
    </xdr:from>
    <xdr:to>
      <xdr:col>24</xdr:col>
      <xdr:colOff>114300</xdr:colOff>
      <xdr:row>33</xdr:row>
      <xdr:rowOff>170292</xdr:rowOff>
    </xdr:to>
    <xdr:sp macro="" textlink="">
      <xdr:nvSpPr>
        <xdr:cNvPr id="78" name="楕円 77"/>
        <xdr:cNvSpPr/>
      </xdr:nvSpPr>
      <xdr:spPr>
        <a:xfrm>
          <a:off x="4584700" y="57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91569</xdr:rowOff>
    </xdr:from>
    <xdr:ext cx="534377" cy="259045"/>
    <xdr:sp macro="" textlink="">
      <xdr:nvSpPr>
        <xdr:cNvPr id="79" name="人件費該当値テキスト"/>
        <xdr:cNvSpPr txBox="1"/>
      </xdr:nvSpPr>
      <xdr:spPr>
        <a:xfrm>
          <a:off x="4686300" y="55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46289</xdr:rowOff>
    </xdr:from>
    <xdr:to>
      <xdr:col>20</xdr:col>
      <xdr:colOff>38100</xdr:colOff>
      <xdr:row>33</xdr:row>
      <xdr:rowOff>147889</xdr:rowOff>
    </xdr:to>
    <xdr:sp macro="" textlink="">
      <xdr:nvSpPr>
        <xdr:cNvPr id="80" name="楕円 79"/>
        <xdr:cNvSpPr/>
      </xdr:nvSpPr>
      <xdr:spPr>
        <a:xfrm>
          <a:off x="3746500" y="57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164416</xdr:rowOff>
    </xdr:from>
    <xdr:ext cx="534377" cy="259045"/>
    <xdr:sp macro="" textlink="">
      <xdr:nvSpPr>
        <xdr:cNvPr id="81" name="テキスト ボックス 80"/>
        <xdr:cNvSpPr txBox="1"/>
      </xdr:nvSpPr>
      <xdr:spPr>
        <a:xfrm>
          <a:off x="3530111" y="54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75344</xdr:rowOff>
    </xdr:from>
    <xdr:to>
      <xdr:col>15</xdr:col>
      <xdr:colOff>101600</xdr:colOff>
      <xdr:row>34</xdr:row>
      <xdr:rowOff>5494</xdr:rowOff>
    </xdr:to>
    <xdr:sp macro="" textlink="">
      <xdr:nvSpPr>
        <xdr:cNvPr id="82" name="楕円 81"/>
        <xdr:cNvSpPr/>
      </xdr:nvSpPr>
      <xdr:spPr>
        <a:xfrm>
          <a:off x="2857500" y="57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22021</xdr:rowOff>
    </xdr:from>
    <xdr:ext cx="534377" cy="259045"/>
    <xdr:sp macro="" textlink="">
      <xdr:nvSpPr>
        <xdr:cNvPr id="83" name="テキスト ボックス 82"/>
        <xdr:cNvSpPr txBox="1"/>
      </xdr:nvSpPr>
      <xdr:spPr>
        <a:xfrm>
          <a:off x="2641111" y="55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165550</xdr:rowOff>
    </xdr:from>
    <xdr:to>
      <xdr:col>10</xdr:col>
      <xdr:colOff>165100</xdr:colOff>
      <xdr:row>33</xdr:row>
      <xdr:rowOff>95700</xdr:rowOff>
    </xdr:to>
    <xdr:sp macro="" textlink="">
      <xdr:nvSpPr>
        <xdr:cNvPr id="84" name="楕円 83"/>
        <xdr:cNvSpPr/>
      </xdr:nvSpPr>
      <xdr:spPr>
        <a:xfrm>
          <a:off x="1968500" y="56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112227</xdr:rowOff>
    </xdr:from>
    <xdr:ext cx="534377" cy="259045"/>
    <xdr:sp macro="" textlink="">
      <xdr:nvSpPr>
        <xdr:cNvPr id="85" name="テキスト ボックス 84"/>
        <xdr:cNvSpPr txBox="1"/>
      </xdr:nvSpPr>
      <xdr:spPr>
        <a:xfrm>
          <a:off x="1752111" y="54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33853</xdr:rowOff>
    </xdr:from>
    <xdr:to>
      <xdr:col>6</xdr:col>
      <xdr:colOff>38100</xdr:colOff>
      <xdr:row>33</xdr:row>
      <xdr:rowOff>135453</xdr:rowOff>
    </xdr:to>
    <xdr:sp macro="" textlink="">
      <xdr:nvSpPr>
        <xdr:cNvPr id="86" name="楕円 85"/>
        <xdr:cNvSpPr/>
      </xdr:nvSpPr>
      <xdr:spPr>
        <a:xfrm>
          <a:off x="1079500" y="56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151980</xdr:rowOff>
    </xdr:from>
    <xdr:ext cx="534377" cy="259045"/>
    <xdr:sp macro="" textlink="">
      <xdr:nvSpPr>
        <xdr:cNvPr id="87" name="テキスト ボックス 86"/>
        <xdr:cNvSpPr txBox="1"/>
      </xdr:nvSpPr>
      <xdr:spPr>
        <a:xfrm>
          <a:off x="863111" y="54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38126</xdr:rowOff>
    </xdr:from>
    <xdr:to>
      <xdr:col>24</xdr:col>
      <xdr:colOff>63500</xdr:colOff>
      <xdr:row>54</xdr:row>
      <xdr:rowOff>60681</xdr:rowOff>
    </xdr:to>
    <xdr:cxnSp macro="">
      <xdr:nvCxnSpPr>
        <xdr:cNvPr id="117" name="直線コネクタ 116"/>
        <xdr:cNvCxnSpPr/>
      </xdr:nvCxnSpPr>
      <xdr:spPr>
        <a:xfrm>
          <a:off x="3797300" y="9296426"/>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130556</xdr:rowOff>
    </xdr:from>
    <xdr:to>
      <xdr:col>19</xdr:col>
      <xdr:colOff>177800</xdr:colOff>
      <xdr:row>54</xdr:row>
      <xdr:rowOff>38126</xdr:rowOff>
    </xdr:to>
    <xdr:cxnSp macro="">
      <xdr:nvCxnSpPr>
        <xdr:cNvPr id="120" name="直線コネクタ 119"/>
        <xdr:cNvCxnSpPr/>
      </xdr:nvCxnSpPr>
      <xdr:spPr>
        <a:xfrm>
          <a:off x="2908300" y="9217406"/>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130556</xdr:rowOff>
    </xdr:from>
    <xdr:to>
      <xdr:col>15</xdr:col>
      <xdr:colOff>50800</xdr:colOff>
      <xdr:row>54</xdr:row>
      <xdr:rowOff>38164</xdr:rowOff>
    </xdr:to>
    <xdr:cxnSp macro="">
      <xdr:nvCxnSpPr>
        <xdr:cNvPr id="123" name="直線コネクタ 122"/>
        <xdr:cNvCxnSpPr/>
      </xdr:nvCxnSpPr>
      <xdr:spPr>
        <a:xfrm flipV="1">
          <a:off x="2019300" y="9217406"/>
          <a:ext cx="8890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38164</xdr:rowOff>
    </xdr:from>
    <xdr:to>
      <xdr:col>10</xdr:col>
      <xdr:colOff>114300</xdr:colOff>
      <xdr:row>54</xdr:row>
      <xdr:rowOff>130975</xdr:rowOff>
    </xdr:to>
    <xdr:cxnSp macro="">
      <xdr:nvCxnSpPr>
        <xdr:cNvPr id="126" name="直線コネクタ 125"/>
        <xdr:cNvCxnSpPr/>
      </xdr:nvCxnSpPr>
      <xdr:spPr>
        <a:xfrm flipV="1">
          <a:off x="1130300" y="9296464"/>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9881</xdr:rowOff>
    </xdr:from>
    <xdr:to>
      <xdr:col>24</xdr:col>
      <xdr:colOff>114300</xdr:colOff>
      <xdr:row>54</xdr:row>
      <xdr:rowOff>111481</xdr:rowOff>
    </xdr:to>
    <xdr:sp macro="" textlink="">
      <xdr:nvSpPr>
        <xdr:cNvPr id="136" name="楕円 135"/>
        <xdr:cNvSpPr/>
      </xdr:nvSpPr>
      <xdr:spPr>
        <a:xfrm>
          <a:off x="4584700" y="92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32758</xdr:rowOff>
    </xdr:from>
    <xdr:ext cx="534377" cy="259045"/>
    <xdr:sp macro="" textlink="">
      <xdr:nvSpPr>
        <xdr:cNvPr id="137" name="物件費該当値テキスト"/>
        <xdr:cNvSpPr txBox="1"/>
      </xdr:nvSpPr>
      <xdr:spPr>
        <a:xfrm>
          <a:off x="4686300" y="91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158776</xdr:rowOff>
    </xdr:from>
    <xdr:to>
      <xdr:col>20</xdr:col>
      <xdr:colOff>38100</xdr:colOff>
      <xdr:row>54</xdr:row>
      <xdr:rowOff>88926</xdr:rowOff>
    </xdr:to>
    <xdr:sp macro="" textlink="">
      <xdr:nvSpPr>
        <xdr:cNvPr id="138" name="楕円 137"/>
        <xdr:cNvSpPr/>
      </xdr:nvSpPr>
      <xdr:spPr>
        <a:xfrm>
          <a:off x="3746500" y="92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105453</xdr:rowOff>
    </xdr:from>
    <xdr:ext cx="534377" cy="259045"/>
    <xdr:sp macro="" textlink="">
      <xdr:nvSpPr>
        <xdr:cNvPr id="139" name="テキスト ボックス 138"/>
        <xdr:cNvSpPr txBox="1"/>
      </xdr:nvSpPr>
      <xdr:spPr>
        <a:xfrm>
          <a:off x="3530111" y="90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79756</xdr:rowOff>
    </xdr:from>
    <xdr:to>
      <xdr:col>15</xdr:col>
      <xdr:colOff>101600</xdr:colOff>
      <xdr:row>54</xdr:row>
      <xdr:rowOff>9906</xdr:rowOff>
    </xdr:to>
    <xdr:sp macro="" textlink="">
      <xdr:nvSpPr>
        <xdr:cNvPr id="140" name="楕円 139"/>
        <xdr:cNvSpPr/>
      </xdr:nvSpPr>
      <xdr:spPr>
        <a:xfrm>
          <a:off x="2857500" y="91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26433</xdr:rowOff>
    </xdr:from>
    <xdr:ext cx="534377" cy="259045"/>
    <xdr:sp macro="" textlink="">
      <xdr:nvSpPr>
        <xdr:cNvPr id="141" name="テキスト ボックス 140"/>
        <xdr:cNvSpPr txBox="1"/>
      </xdr:nvSpPr>
      <xdr:spPr>
        <a:xfrm>
          <a:off x="2641111" y="89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158814</xdr:rowOff>
    </xdr:from>
    <xdr:to>
      <xdr:col>10</xdr:col>
      <xdr:colOff>165100</xdr:colOff>
      <xdr:row>54</xdr:row>
      <xdr:rowOff>88964</xdr:rowOff>
    </xdr:to>
    <xdr:sp macro="" textlink="">
      <xdr:nvSpPr>
        <xdr:cNvPr id="142" name="楕円 141"/>
        <xdr:cNvSpPr/>
      </xdr:nvSpPr>
      <xdr:spPr>
        <a:xfrm>
          <a:off x="1968500" y="92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105491</xdr:rowOff>
    </xdr:from>
    <xdr:ext cx="534377" cy="259045"/>
    <xdr:sp macro="" textlink="">
      <xdr:nvSpPr>
        <xdr:cNvPr id="143" name="テキスト ボックス 142"/>
        <xdr:cNvSpPr txBox="1"/>
      </xdr:nvSpPr>
      <xdr:spPr>
        <a:xfrm>
          <a:off x="1752111" y="902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80175</xdr:rowOff>
    </xdr:from>
    <xdr:to>
      <xdr:col>6</xdr:col>
      <xdr:colOff>38100</xdr:colOff>
      <xdr:row>55</xdr:row>
      <xdr:rowOff>10325</xdr:rowOff>
    </xdr:to>
    <xdr:sp macro="" textlink="">
      <xdr:nvSpPr>
        <xdr:cNvPr id="144" name="楕円 143"/>
        <xdr:cNvSpPr/>
      </xdr:nvSpPr>
      <xdr:spPr>
        <a:xfrm>
          <a:off x="1079500" y="93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26852</xdr:rowOff>
    </xdr:from>
    <xdr:ext cx="534377" cy="259045"/>
    <xdr:sp macro="" textlink="">
      <xdr:nvSpPr>
        <xdr:cNvPr id="145" name="テキスト ボックス 144"/>
        <xdr:cNvSpPr txBox="1"/>
      </xdr:nvSpPr>
      <xdr:spPr>
        <a:xfrm>
          <a:off x="863111" y="91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26955</xdr:rowOff>
    </xdr:from>
    <xdr:to>
      <xdr:col>24</xdr:col>
      <xdr:colOff>63500</xdr:colOff>
      <xdr:row>78</xdr:row>
      <xdr:rowOff>38658</xdr:rowOff>
    </xdr:to>
    <xdr:cxnSp macro="">
      <xdr:nvCxnSpPr>
        <xdr:cNvPr id="172" name="直線コネクタ 171"/>
        <xdr:cNvCxnSpPr/>
      </xdr:nvCxnSpPr>
      <xdr:spPr>
        <a:xfrm>
          <a:off x="3797300" y="13400055"/>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18450</xdr:rowOff>
    </xdr:from>
    <xdr:to>
      <xdr:col>19</xdr:col>
      <xdr:colOff>177800</xdr:colOff>
      <xdr:row>78</xdr:row>
      <xdr:rowOff>26955</xdr:rowOff>
    </xdr:to>
    <xdr:cxnSp macro="">
      <xdr:nvCxnSpPr>
        <xdr:cNvPr id="175" name="直線コネクタ 174"/>
        <xdr:cNvCxnSpPr/>
      </xdr:nvCxnSpPr>
      <xdr:spPr>
        <a:xfrm>
          <a:off x="2908300" y="13391550"/>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157302</xdr:rowOff>
    </xdr:from>
    <xdr:to>
      <xdr:col>15</xdr:col>
      <xdr:colOff>50800</xdr:colOff>
      <xdr:row>78</xdr:row>
      <xdr:rowOff>18450</xdr:rowOff>
    </xdr:to>
    <xdr:cxnSp macro="">
      <xdr:nvCxnSpPr>
        <xdr:cNvPr id="178" name="直線コネクタ 177"/>
        <xdr:cNvCxnSpPr/>
      </xdr:nvCxnSpPr>
      <xdr:spPr>
        <a:xfrm>
          <a:off x="2019300" y="13358952"/>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141346</xdr:rowOff>
    </xdr:from>
    <xdr:to>
      <xdr:col>10</xdr:col>
      <xdr:colOff>114300</xdr:colOff>
      <xdr:row>77</xdr:row>
      <xdr:rowOff>157302</xdr:rowOff>
    </xdr:to>
    <xdr:cxnSp macro="">
      <xdr:nvCxnSpPr>
        <xdr:cNvPr id="181" name="直線コネクタ 180"/>
        <xdr:cNvCxnSpPr/>
      </xdr:nvCxnSpPr>
      <xdr:spPr>
        <a:xfrm>
          <a:off x="1130300" y="13342996"/>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159308</xdr:rowOff>
    </xdr:from>
    <xdr:to>
      <xdr:col>24</xdr:col>
      <xdr:colOff>114300</xdr:colOff>
      <xdr:row>78</xdr:row>
      <xdr:rowOff>89458</xdr:rowOff>
    </xdr:to>
    <xdr:sp macro="" textlink="">
      <xdr:nvSpPr>
        <xdr:cNvPr id="191" name="楕円 190"/>
        <xdr:cNvSpPr/>
      </xdr:nvSpPr>
      <xdr:spPr>
        <a:xfrm>
          <a:off x="45847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74235</xdr:rowOff>
    </xdr:from>
    <xdr:ext cx="469744" cy="259045"/>
    <xdr:sp macro="" textlink="">
      <xdr:nvSpPr>
        <xdr:cNvPr id="192" name="維持補修費該当値テキスト"/>
        <xdr:cNvSpPr txBox="1"/>
      </xdr:nvSpPr>
      <xdr:spPr>
        <a:xfrm>
          <a:off x="4686300" y="132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147605</xdr:rowOff>
    </xdr:from>
    <xdr:to>
      <xdr:col>20</xdr:col>
      <xdr:colOff>38100</xdr:colOff>
      <xdr:row>78</xdr:row>
      <xdr:rowOff>77755</xdr:rowOff>
    </xdr:to>
    <xdr:sp macro="" textlink="">
      <xdr:nvSpPr>
        <xdr:cNvPr id="193" name="楕円 192"/>
        <xdr:cNvSpPr/>
      </xdr:nvSpPr>
      <xdr:spPr>
        <a:xfrm>
          <a:off x="3746500" y="133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68882</xdr:rowOff>
    </xdr:from>
    <xdr:ext cx="469744" cy="259045"/>
    <xdr:sp macro="" textlink="">
      <xdr:nvSpPr>
        <xdr:cNvPr id="194" name="テキスト ボックス 193"/>
        <xdr:cNvSpPr txBox="1"/>
      </xdr:nvSpPr>
      <xdr:spPr>
        <a:xfrm>
          <a:off x="3562428" y="134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139100</xdr:rowOff>
    </xdr:from>
    <xdr:to>
      <xdr:col>15</xdr:col>
      <xdr:colOff>101600</xdr:colOff>
      <xdr:row>78</xdr:row>
      <xdr:rowOff>69250</xdr:rowOff>
    </xdr:to>
    <xdr:sp macro="" textlink="">
      <xdr:nvSpPr>
        <xdr:cNvPr id="195" name="楕円 194"/>
        <xdr:cNvSpPr/>
      </xdr:nvSpPr>
      <xdr:spPr>
        <a:xfrm>
          <a:off x="2857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60377</xdr:rowOff>
    </xdr:from>
    <xdr:ext cx="469744" cy="259045"/>
    <xdr:sp macro="" textlink="">
      <xdr:nvSpPr>
        <xdr:cNvPr id="196" name="テキスト ボックス 195"/>
        <xdr:cNvSpPr txBox="1"/>
      </xdr:nvSpPr>
      <xdr:spPr>
        <a:xfrm>
          <a:off x="2673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106502</xdr:rowOff>
    </xdr:from>
    <xdr:to>
      <xdr:col>10</xdr:col>
      <xdr:colOff>165100</xdr:colOff>
      <xdr:row>78</xdr:row>
      <xdr:rowOff>36652</xdr:rowOff>
    </xdr:to>
    <xdr:sp macro="" textlink="">
      <xdr:nvSpPr>
        <xdr:cNvPr id="197" name="楕円 196"/>
        <xdr:cNvSpPr/>
      </xdr:nvSpPr>
      <xdr:spPr>
        <a:xfrm>
          <a:off x="1968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27779</xdr:rowOff>
    </xdr:from>
    <xdr:ext cx="469744" cy="259045"/>
    <xdr:sp macro="" textlink="">
      <xdr:nvSpPr>
        <xdr:cNvPr id="198" name="テキスト ボックス 197"/>
        <xdr:cNvSpPr txBox="1"/>
      </xdr:nvSpPr>
      <xdr:spPr>
        <a:xfrm>
          <a:off x="1784428" y="134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90546</xdr:rowOff>
    </xdr:from>
    <xdr:to>
      <xdr:col>6</xdr:col>
      <xdr:colOff>38100</xdr:colOff>
      <xdr:row>78</xdr:row>
      <xdr:rowOff>20696</xdr:rowOff>
    </xdr:to>
    <xdr:sp macro="" textlink="">
      <xdr:nvSpPr>
        <xdr:cNvPr id="199" name="楕円 198"/>
        <xdr:cNvSpPr/>
      </xdr:nvSpPr>
      <xdr:spPr>
        <a:xfrm>
          <a:off x="1079500" y="1329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11823</xdr:rowOff>
    </xdr:from>
    <xdr:ext cx="469744" cy="259045"/>
    <xdr:sp macro="" textlink="">
      <xdr:nvSpPr>
        <xdr:cNvPr id="200" name="テキスト ボックス 199"/>
        <xdr:cNvSpPr txBox="1"/>
      </xdr:nvSpPr>
      <xdr:spPr>
        <a:xfrm>
          <a:off x="895428" y="1338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101848</xdr:rowOff>
    </xdr:from>
    <xdr:to>
      <xdr:col>24</xdr:col>
      <xdr:colOff>63500</xdr:colOff>
      <xdr:row>95</xdr:row>
      <xdr:rowOff>138328</xdr:rowOff>
    </xdr:to>
    <xdr:cxnSp macro="">
      <xdr:nvCxnSpPr>
        <xdr:cNvPr id="230" name="直線コネクタ 229"/>
        <xdr:cNvCxnSpPr/>
      </xdr:nvCxnSpPr>
      <xdr:spPr>
        <a:xfrm flipV="1">
          <a:off x="3797300" y="16389598"/>
          <a:ext cx="8382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138328</xdr:rowOff>
    </xdr:from>
    <xdr:to>
      <xdr:col>19</xdr:col>
      <xdr:colOff>177800</xdr:colOff>
      <xdr:row>96</xdr:row>
      <xdr:rowOff>56986</xdr:rowOff>
    </xdr:to>
    <xdr:cxnSp macro="">
      <xdr:nvCxnSpPr>
        <xdr:cNvPr id="233" name="直線コネクタ 232"/>
        <xdr:cNvCxnSpPr/>
      </xdr:nvCxnSpPr>
      <xdr:spPr>
        <a:xfrm flipV="1">
          <a:off x="2908300" y="16426078"/>
          <a:ext cx="8890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56986</xdr:rowOff>
    </xdr:from>
    <xdr:to>
      <xdr:col>15</xdr:col>
      <xdr:colOff>50800</xdr:colOff>
      <xdr:row>96</xdr:row>
      <xdr:rowOff>81978</xdr:rowOff>
    </xdr:to>
    <xdr:cxnSp macro="">
      <xdr:nvCxnSpPr>
        <xdr:cNvPr id="236" name="直線コネクタ 235"/>
        <xdr:cNvCxnSpPr/>
      </xdr:nvCxnSpPr>
      <xdr:spPr>
        <a:xfrm flipV="1">
          <a:off x="2019300" y="16516186"/>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81978</xdr:rowOff>
    </xdr:from>
    <xdr:to>
      <xdr:col>10</xdr:col>
      <xdr:colOff>114300</xdr:colOff>
      <xdr:row>96</xdr:row>
      <xdr:rowOff>161874</xdr:rowOff>
    </xdr:to>
    <xdr:cxnSp macro="">
      <xdr:nvCxnSpPr>
        <xdr:cNvPr id="239" name="直線コネクタ 238"/>
        <xdr:cNvCxnSpPr/>
      </xdr:nvCxnSpPr>
      <xdr:spPr>
        <a:xfrm flipV="1">
          <a:off x="1130300" y="16541178"/>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51048</xdr:rowOff>
    </xdr:from>
    <xdr:to>
      <xdr:col>24</xdr:col>
      <xdr:colOff>114300</xdr:colOff>
      <xdr:row>95</xdr:row>
      <xdr:rowOff>152648</xdr:rowOff>
    </xdr:to>
    <xdr:sp macro="" textlink="">
      <xdr:nvSpPr>
        <xdr:cNvPr id="249" name="楕円 248"/>
        <xdr:cNvSpPr/>
      </xdr:nvSpPr>
      <xdr:spPr>
        <a:xfrm>
          <a:off x="4584700" y="163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73925</xdr:rowOff>
    </xdr:from>
    <xdr:ext cx="534377" cy="259045"/>
    <xdr:sp macro="" textlink="">
      <xdr:nvSpPr>
        <xdr:cNvPr id="250" name="扶助費該当値テキスト"/>
        <xdr:cNvSpPr txBox="1"/>
      </xdr:nvSpPr>
      <xdr:spPr>
        <a:xfrm>
          <a:off x="4686300" y="161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87528</xdr:rowOff>
    </xdr:from>
    <xdr:to>
      <xdr:col>20</xdr:col>
      <xdr:colOff>38100</xdr:colOff>
      <xdr:row>96</xdr:row>
      <xdr:rowOff>17678</xdr:rowOff>
    </xdr:to>
    <xdr:sp macro="" textlink="">
      <xdr:nvSpPr>
        <xdr:cNvPr id="251" name="楕円 250"/>
        <xdr:cNvSpPr/>
      </xdr:nvSpPr>
      <xdr:spPr>
        <a:xfrm>
          <a:off x="37465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34205</xdr:rowOff>
    </xdr:from>
    <xdr:ext cx="534377" cy="259045"/>
    <xdr:sp macro="" textlink="">
      <xdr:nvSpPr>
        <xdr:cNvPr id="252" name="テキスト ボックス 251"/>
        <xdr:cNvSpPr txBox="1"/>
      </xdr:nvSpPr>
      <xdr:spPr>
        <a:xfrm>
          <a:off x="3530111" y="161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6186</xdr:rowOff>
    </xdr:from>
    <xdr:to>
      <xdr:col>15</xdr:col>
      <xdr:colOff>101600</xdr:colOff>
      <xdr:row>96</xdr:row>
      <xdr:rowOff>107786</xdr:rowOff>
    </xdr:to>
    <xdr:sp macro="" textlink="">
      <xdr:nvSpPr>
        <xdr:cNvPr id="253" name="楕円 252"/>
        <xdr:cNvSpPr/>
      </xdr:nvSpPr>
      <xdr:spPr>
        <a:xfrm>
          <a:off x="2857500" y="164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98913</xdr:rowOff>
    </xdr:from>
    <xdr:ext cx="534377" cy="259045"/>
    <xdr:sp macro="" textlink="">
      <xdr:nvSpPr>
        <xdr:cNvPr id="254" name="テキスト ボックス 253"/>
        <xdr:cNvSpPr txBox="1"/>
      </xdr:nvSpPr>
      <xdr:spPr>
        <a:xfrm>
          <a:off x="2641111" y="165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31178</xdr:rowOff>
    </xdr:from>
    <xdr:to>
      <xdr:col>10</xdr:col>
      <xdr:colOff>165100</xdr:colOff>
      <xdr:row>96</xdr:row>
      <xdr:rowOff>132778</xdr:rowOff>
    </xdr:to>
    <xdr:sp macro="" textlink="">
      <xdr:nvSpPr>
        <xdr:cNvPr id="255" name="楕円 254"/>
        <xdr:cNvSpPr/>
      </xdr:nvSpPr>
      <xdr:spPr>
        <a:xfrm>
          <a:off x="1968500" y="164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149305</xdr:rowOff>
    </xdr:from>
    <xdr:ext cx="534377" cy="259045"/>
    <xdr:sp macro="" textlink="">
      <xdr:nvSpPr>
        <xdr:cNvPr id="256" name="テキスト ボックス 255"/>
        <xdr:cNvSpPr txBox="1"/>
      </xdr:nvSpPr>
      <xdr:spPr>
        <a:xfrm>
          <a:off x="1752111" y="162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111074</xdr:rowOff>
    </xdr:from>
    <xdr:to>
      <xdr:col>6</xdr:col>
      <xdr:colOff>38100</xdr:colOff>
      <xdr:row>97</xdr:row>
      <xdr:rowOff>41224</xdr:rowOff>
    </xdr:to>
    <xdr:sp macro="" textlink="">
      <xdr:nvSpPr>
        <xdr:cNvPr id="257" name="楕円 256"/>
        <xdr:cNvSpPr/>
      </xdr:nvSpPr>
      <xdr:spPr>
        <a:xfrm>
          <a:off x="1079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57751</xdr:rowOff>
    </xdr:from>
    <xdr:ext cx="534377" cy="259045"/>
    <xdr:sp macro="" textlink="">
      <xdr:nvSpPr>
        <xdr:cNvPr id="258" name="テキスト ボックス 257"/>
        <xdr:cNvSpPr txBox="1"/>
      </xdr:nvSpPr>
      <xdr:spPr>
        <a:xfrm>
          <a:off x="863111" y="163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123565</xdr:rowOff>
    </xdr:from>
    <xdr:to>
      <xdr:col>55</xdr:col>
      <xdr:colOff>0</xdr:colOff>
      <xdr:row>37</xdr:row>
      <xdr:rowOff>148844</xdr:rowOff>
    </xdr:to>
    <xdr:cxnSp macro="">
      <xdr:nvCxnSpPr>
        <xdr:cNvPr id="287" name="直線コネクタ 286"/>
        <xdr:cNvCxnSpPr/>
      </xdr:nvCxnSpPr>
      <xdr:spPr>
        <a:xfrm>
          <a:off x="9639300" y="6467215"/>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59976</xdr:rowOff>
    </xdr:from>
    <xdr:to>
      <xdr:col>50</xdr:col>
      <xdr:colOff>114300</xdr:colOff>
      <xdr:row>37</xdr:row>
      <xdr:rowOff>123565</xdr:rowOff>
    </xdr:to>
    <xdr:cxnSp macro="">
      <xdr:nvCxnSpPr>
        <xdr:cNvPr id="290" name="直線コネクタ 289"/>
        <xdr:cNvCxnSpPr/>
      </xdr:nvCxnSpPr>
      <xdr:spPr>
        <a:xfrm>
          <a:off x="8750300" y="6403626"/>
          <a:ext cx="8890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59976</xdr:rowOff>
    </xdr:from>
    <xdr:to>
      <xdr:col>45</xdr:col>
      <xdr:colOff>177800</xdr:colOff>
      <xdr:row>37</xdr:row>
      <xdr:rowOff>69120</xdr:rowOff>
    </xdr:to>
    <xdr:cxnSp macro="">
      <xdr:nvCxnSpPr>
        <xdr:cNvPr id="293" name="直線コネクタ 292"/>
        <xdr:cNvCxnSpPr/>
      </xdr:nvCxnSpPr>
      <xdr:spPr>
        <a:xfrm flipV="1">
          <a:off x="7861300" y="64036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69120</xdr:rowOff>
    </xdr:from>
    <xdr:to>
      <xdr:col>41</xdr:col>
      <xdr:colOff>50800</xdr:colOff>
      <xdr:row>38</xdr:row>
      <xdr:rowOff>826</xdr:rowOff>
    </xdr:to>
    <xdr:cxnSp macro="">
      <xdr:nvCxnSpPr>
        <xdr:cNvPr id="296" name="直線コネクタ 295"/>
        <xdr:cNvCxnSpPr/>
      </xdr:nvCxnSpPr>
      <xdr:spPr>
        <a:xfrm flipV="1">
          <a:off x="6972300" y="6412770"/>
          <a:ext cx="889000" cy="10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98044</xdr:rowOff>
    </xdr:from>
    <xdr:to>
      <xdr:col>55</xdr:col>
      <xdr:colOff>50800</xdr:colOff>
      <xdr:row>38</xdr:row>
      <xdr:rowOff>28194</xdr:rowOff>
    </xdr:to>
    <xdr:sp macro="" textlink="">
      <xdr:nvSpPr>
        <xdr:cNvPr id="306" name="楕円 305"/>
        <xdr:cNvSpPr/>
      </xdr:nvSpPr>
      <xdr:spPr>
        <a:xfrm>
          <a:off x="10426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12971</xdr:rowOff>
    </xdr:from>
    <xdr:ext cx="534377" cy="259045"/>
    <xdr:sp macro="" textlink="">
      <xdr:nvSpPr>
        <xdr:cNvPr id="307" name="補助費等該当値テキスト"/>
        <xdr:cNvSpPr txBox="1"/>
      </xdr:nvSpPr>
      <xdr:spPr>
        <a:xfrm>
          <a:off x="10528300" y="63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72765</xdr:rowOff>
    </xdr:from>
    <xdr:to>
      <xdr:col>50</xdr:col>
      <xdr:colOff>165100</xdr:colOff>
      <xdr:row>38</xdr:row>
      <xdr:rowOff>2915</xdr:rowOff>
    </xdr:to>
    <xdr:sp macro="" textlink="">
      <xdr:nvSpPr>
        <xdr:cNvPr id="308" name="楕円 307"/>
        <xdr:cNvSpPr/>
      </xdr:nvSpPr>
      <xdr:spPr>
        <a:xfrm>
          <a:off x="9588500" y="6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165492</xdr:rowOff>
    </xdr:from>
    <xdr:ext cx="534377" cy="259045"/>
    <xdr:sp macro="" textlink="">
      <xdr:nvSpPr>
        <xdr:cNvPr id="309" name="テキスト ボックス 308"/>
        <xdr:cNvSpPr txBox="1"/>
      </xdr:nvSpPr>
      <xdr:spPr>
        <a:xfrm>
          <a:off x="9372111" y="65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9176</xdr:rowOff>
    </xdr:from>
    <xdr:to>
      <xdr:col>46</xdr:col>
      <xdr:colOff>38100</xdr:colOff>
      <xdr:row>37</xdr:row>
      <xdr:rowOff>110776</xdr:rowOff>
    </xdr:to>
    <xdr:sp macro="" textlink="">
      <xdr:nvSpPr>
        <xdr:cNvPr id="310" name="楕円 309"/>
        <xdr:cNvSpPr/>
      </xdr:nvSpPr>
      <xdr:spPr>
        <a:xfrm>
          <a:off x="8699500" y="63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101903</xdr:rowOff>
    </xdr:from>
    <xdr:ext cx="534377" cy="259045"/>
    <xdr:sp macro="" textlink="">
      <xdr:nvSpPr>
        <xdr:cNvPr id="311" name="テキスト ボックス 310"/>
        <xdr:cNvSpPr txBox="1"/>
      </xdr:nvSpPr>
      <xdr:spPr>
        <a:xfrm>
          <a:off x="8483111" y="644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18320</xdr:rowOff>
    </xdr:from>
    <xdr:to>
      <xdr:col>41</xdr:col>
      <xdr:colOff>101600</xdr:colOff>
      <xdr:row>37</xdr:row>
      <xdr:rowOff>119920</xdr:rowOff>
    </xdr:to>
    <xdr:sp macro="" textlink="">
      <xdr:nvSpPr>
        <xdr:cNvPr id="312" name="楕円 311"/>
        <xdr:cNvSpPr/>
      </xdr:nvSpPr>
      <xdr:spPr>
        <a:xfrm>
          <a:off x="7810500" y="6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111047</xdr:rowOff>
    </xdr:from>
    <xdr:ext cx="534377" cy="259045"/>
    <xdr:sp macro="" textlink="">
      <xdr:nvSpPr>
        <xdr:cNvPr id="313" name="テキスト ボックス 312"/>
        <xdr:cNvSpPr txBox="1"/>
      </xdr:nvSpPr>
      <xdr:spPr>
        <a:xfrm>
          <a:off x="7594111" y="64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121476</xdr:rowOff>
    </xdr:from>
    <xdr:to>
      <xdr:col>36</xdr:col>
      <xdr:colOff>165100</xdr:colOff>
      <xdr:row>38</xdr:row>
      <xdr:rowOff>51626</xdr:rowOff>
    </xdr:to>
    <xdr:sp macro="" textlink="">
      <xdr:nvSpPr>
        <xdr:cNvPr id="314" name="楕円 313"/>
        <xdr:cNvSpPr/>
      </xdr:nvSpPr>
      <xdr:spPr>
        <a:xfrm>
          <a:off x="6921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42753</xdr:rowOff>
    </xdr:from>
    <xdr:ext cx="534377" cy="259045"/>
    <xdr:sp macro="" textlink="">
      <xdr:nvSpPr>
        <xdr:cNvPr id="315" name="テキスト ボックス 314"/>
        <xdr:cNvSpPr txBox="1"/>
      </xdr:nvSpPr>
      <xdr:spPr>
        <a:xfrm>
          <a:off x="6705111" y="65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168122</xdr:rowOff>
    </xdr:from>
    <xdr:to>
      <xdr:col>55</xdr:col>
      <xdr:colOff>0</xdr:colOff>
      <xdr:row>56</xdr:row>
      <xdr:rowOff>42342</xdr:rowOff>
    </xdr:to>
    <xdr:cxnSp macro="">
      <xdr:nvCxnSpPr>
        <xdr:cNvPr id="344" name="直線コネクタ 343"/>
        <xdr:cNvCxnSpPr/>
      </xdr:nvCxnSpPr>
      <xdr:spPr>
        <a:xfrm>
          <a:off x="9639300" y="9597872"/>
          <a:ext cx="8382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26416</xdr:rowOff>
    </xdr:from>
    <xdr:to>
      <xdr:col>50</xdr:col>
      <xdr:colOff>114300</xdr:colOff>
      <xdr:row>55</xdr:row>
      <xdr:rowOff>168122</xdr:rowOff>
    </xdr:to>
    <xdr:cxnSp macro="">
      <xdr:nvCxnSpPr>
        <xdr:cNvPr id="347" name="直線コネクタ 346"/>
        <xdr:cNvCxnSpPr/>
      </xdr:nvCxnSpPr>
      <xdr:spPr>
        <a:xfrm>
          <a:off x="8750300" y="9284716"/>
          <a:ext cx="889000" cy="3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26416</xdr:rowOff>
    </xdr:from>
    <xdr:to>
      <xdr:col>45</xdr:col>
      <xdr:colOff>177800</xdr:colOff>
      <xdr:row>54</xdr:row>
      <xdr:rowOff>120510</xdr:rowOff>
    </xdr:to>
    <xdr:cxnSp macro="">
      <xdr:nvCxnSpPr>
        <xdr:cNvPr id="350" name="直線コネクタ 349"/>
        <xdr:cNvCxnSpPr/>
      </xdr:nvCxnSpPr>
      <xdr:spPr>
        <a:xfrm flipV="1">
          <a:off x="7861300" y="9284716"/>
          <a:ext cx="889000" cy="9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120510</xdr:rowOff>
    </xdr:from>
    <xdr:to>
      <xdr:col>41</xdr:col>
      <xdr:colOff>50800</xdr:colOff>
      <xdr:row>56</xdr:row>
      <xdr:rowOff>16345</xdr:rowOff>
    </xdr:to>
    <xdr:cxnSp macro="">
      <xdr:nvCxnSpPr>
        <xdr:cNvPr id="353" name="直線コネクタ 352"/>
        <xdr:cNvCxnSpPr/>
      </xdr:nvCxnSpPr>
      <xdr:spPr>
        <a:xfrm flipV="1">
          <a:off x="6972300" y="9378810"/>
          <a:ext cx="889000" cy="2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162992</xdr:rowOff>
    </xdr:from>
    <xdr:to>
      <xdr:col>55</xdr:col>
      <xdr:colOff>50800</xdr:colOff>
      <xdr:row>56</xdr:row>
      <xdr:rowOff>93142</xdr:rowOff>
    </xdr:to>
    <xdr:sp macro="" textlink="">
      <xdr:nvSpPr>
        <xdr:cNvPr id="363" name="楕円 362"/>
        <xdr:cNvSpPr/>
      </xdr:nvSpPr>
      <xdr:spPr>
        <a:xfrm>
          <a:off x="10426700" y="95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141419</xdr:rowOff>
    </xdr:from>
    <xdr:ext cx="534377" cy="259045"/>
    <xdr:sp macro="" textlink="">
      <xdr:nvSpPr>
        <xdr:cNvPr id="364" name="普通建設事業費該当値テキスト"/>
        <xdr:cNvSpPr txBox="1"/>
      </xdr:nvSpPr>
      <xdr:spPr>
        <a:xfrm>
          <a:off x="10528300" y="95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117322</xdr:rowOff>
    </xdr:from>
    <xdr:to>
      <xdr:col>50</xdr:col>
      <xdr:colOff>165100</xdr:colOff>
      <xdr:row>56</xdr:row>
      <xdr:rowOff>47472</xdr:rowOff>
    </xdr:to>
    <xdr:sp macro="" textlink="">
      <xdr:nvSpPr>
        <xdr:cNvPr id="365" name="楕円 364"/>
        <xdr:cNvSpPr/>
      </xdr:nvSpPr>
      <xdr:spPr>
        <a:xfrm>
          <a:off x="9588500" y="95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63999</xdr:rowOff>
    </xdr:from>
    <xdr:ext cx="534377" cy="259045"/>
    <xdr:sp macro="" textlink="">
      <xdr:nvSpPr>
        <xdr:cNvPr id="366" name="テキスト ボックス 365"/>
        <xdr:cNvSpPr txBox="1"/>
      </xdr:nvSpPr>
      <xdr:spPr>
        <a:xfrm>
          <a:off x="9372111" y="93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147066</xdr:rowOff>
    </xdr:from>
    <xdr:to>
      <xdr:col>46</xdr:col>
      <xdr:colOff>38100</xdr:colOff>
      <xdr:row>54</xdr:row>
      <xdr:rowOff>77216</xdr:rowOff>
    </xdr:to>
    <xdr:sp macro="" textlink="">
      <xdr:nvSpPr>
        <xdr:cNvPr id="367" name="楕円 366"/>
        <xdr:cNvSpPr/>
      </xdr:nvSpPr>
      <xdr:spPr>
        <a:xfrm>
          <a:off x="86995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93743</xdr:rowOff>
    </xdr:from>
    <xdr:ext cx="534377" cy="259045"/>
    <xdr:sp macro="" textlink="">
      <xdr:nvSpPr>
        <xdr:cNvPr id="368" name="テキスト ボックス 367"/>
        <xdr:cNvSpPr txBox="1"/>
      </xdr:nvSpPr>
      <xdr:spPr>
        <a:xfrm>
          <a:off x="8483111" y="90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69710</xdr:rowOff>
    </xdr:from>
    <xdr:to>
      <xdr:col>41</xdr:col>
      <xdr:colOff>101600</xdr:colOff>
      <xdr:row>54</xdr:row>
      <xdr:rowOff>171310</xdr:rowOff>
    </xdr:to>
    <xdr:sp macro="" textlink="">
      <xdr:nvSpPr>
        <xdr:cNvPr id="369" name="楕円 368"/>
        <xdr:cNvSpPr/>
      </xdr:nvSpPr>
      <xdr:spPr>
        <a:xfrm>
          <a:off x="7810500" y="93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16387</xdr:rowOff>
    </xdr:from>
    <xdr:ext cx="534377" cy="259045"/>
    <xdr:sp macro="" textlink="">
      <xdr:nvSpPr>
        <xdr:cNvPr id="370" name="テキスト ボックス 369"/>
        <xdr:cNvSpPr txBox="1"/>
      </xdr:nvSpPr>
      <xdr:spPr>
        <a:xfrm>
          <a:off x="7594111" y="91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136995</xdr:rowOff>
    </xdr:from>
    <xdr:to>
      <xdr:col>36</xdr:col>
      <xdr:colOff>165100</xdr:colOff>
      <xdr:row>56</xdr:row>
      <xdr:rowOff>67145</xdr:rowOff>
    </xdr:to>
    <xdr:sp macro="" textlink="">
      <xdr:nvSpPr>
        <xdr:cNvPr id="371" name="楕円 370"/>
        <xdr:cNvSpPr/>
      </xdr:nvSpPr>
      <xdr:spPr>
        <a:xfrm>
          <a:off x="6921500" y="95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83672</xdr:rowOff>
    </xdr:from>
    <xdr:ext cx="534377" cy="259045"/>
    <xdr:sp macro="" textlink="">
      <xdr:nvSpPr>
        <xdr:cNvPr id="372" name="テキスト ボックス 371"/>
        <xdr:cNvSpPr txBox="1"/>
      </xdr:nvSpPr>
      <xdr:spPr>
        <a:xfrm>
          <a:off x="6705111" y="93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94049</xdr:rowOff>
    </xdr:from>
    <xdr:to>
      <xdr:col>55</xdr:col>
      <xdr:colOff>0</xdr:colOff>
      <xdr:row>78</xdr:row>
      <xdr:rowOff>9672</xdr:rowOff>
    </xdr:to>
    <xdr:cxnSp macro="">
      <xdr:nvCxnSpPr>
        <xdr:cNvPr id="399" name="直線コネクタ 398"/>
        <xdr:cNvCxnSpPr/>
      </xdr:nvCxnSpPr>
      <xdr:spPr>
        <a:xfrm flipV="1">
          <a:off x="9639300" y="13295699"/>
          <a:ext cx="8382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168411</xdr:rowOff>
    </xdr:from>
    <xdr:to>
      <xdr:col>50</xdr:col>
      <xdr:colOff>114300</xdr:colOff>
      <xdr:row>78</xdr:row>
      <xdr:rowOff>9672</xdr:rowOff>
    </xdr:to>
    <xdr:cxnSp macro="">
      <xdr:nvCxnSpPr>
        <xdr:cNvPr id="402" name="直線コネクタ 401"/>
        <xdr:cNvCxnSpPr/>
      </xdr:nvCxnSpPr>
      <xdr:spPr>
        <a:xfrm>
          <a:off x="8750300" y="13198611"/>
          <a:ext cx="889000" cy="18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131767</xdr:rowOff>
    </xdr:from>
    <xdr:to>
      <xdr:col>45</xdr:col>
      <xdr:colOff>177800</xdr:colOff>
      <xdr:row>76</xdr:row>
      <xdr:rowOff>168411</xdr:rowOff>
    </xdr:to>
    <xdr:cxnSp macro="">
      <xdr:nvCxnSpPr>
        <xdr:cNvPr id="405" name="直線コネクタ 404"/>
        <xdr:cNvCxnSpPr/>
      </xdr:nvCxnSpPr>
      <xdr:spPr>
        <a:xfrm>
          <a:off x="7861300" y="13161967"/>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43249</xdr:rowOff>
    </xdr:from>
    <xdr:to>
      <xdr:col>55</xdr:col>
      <xdr:colOff>50800</xdr:colOff>
      <xdr:row>77</xdr:row>
      <xdr:rowOff>144849</xdr:rowOff>
    </xdr:to>
    <xdr:sp macro="" textlink="">
      <xdr:nvSpPr>
        <xdr:cNvPr id="415" name="楕円 414"/>
        <xdr:cNvSpPr/>
      </xdr:nvSpPr>
      <xdr:spPr>
        <a:xfrm>
          <a:off x="10426700" y="132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21676</xdr:rowOff>
    </xdr:from>
    <xdr:ext cx="469744" cy="259045"/>
    <xdr:sp macro="" textlink="">
      <xdr:nvSpPr>
        <xdr:cNvPr id="416" name="普通建設事業費 （ うち新規整備　）該当値テキスト"/>
        <xdr:cNvSpPr txBox="1"/>
      </xdr:nvSpPr>
      <xdr:spPr>
        <a:xfrm>
          <a:off x="10528300" y="1322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130322</xdr:rowOff>
    </xdr:from>
    <xdr:to>
      <xdr:col>50</xdr:col>
      <xdr:colOff>165100</xdr:colOff>
      <xdr:row>78</xdr:row>
      <xdr:rowOff>60472</xdr:rowOff>
    </xdr:to>
    <xdr:sp macro="" textlink="">
      <xdr:nvSpPr>
        <xdr:cNvPr id="417" name="楕円 416"/>
        <xdr:cNvSpPr/>
      </xdr:nvSpPr>
      <xdr:spPr>
        <a:xfrm>
          <a:off x="9588500" y="133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51599</xdr:rowOff>
    </xdr:from>
    <xdr:ext cx="469744" cy="259045"/>
    <xdr:sp macro="" textlink="">
      <xdr:nvSpPr>
        <xdr:cNvPr id="418" name="テキスト ボックス 417"/>
        <xdr:cNvSpPr txBox="1"/>
      </xdr:nvSpPr>
      <xdr:spPr>
        <a:xfrm>
          <a:off x="9404428" y="134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117611</xdr:rowOff>
    </xdr:from>
    <xdr:to>
      <xdr:col>46</xdr:col>
      <xdr:colOff>38100</xdr:colOff>
      <xdr:row>77</xdr:row>
      <xdr:rowOff>47761</xdr:rowOff>
    </xdr:to>
    <xdr:sp macro="" textlink="">
      <xdr:nvSpPr>
        <xdr:cNvPr id="419" name="楕円 418"/>
        <xdr:cNvSpPr/>
      </xdr:nvSpPr>
      <xdr:spPr>
        <a:xfrm>
          <a:off x="86995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38888</xdr:rowOff>
    </xdr:from>
    <xdr:ext cx="534377" cy="259045"/>
    <xdr:sp macro="" textlink="">
      <xdr:nvSpPr>
        <xdr:cNvPr id="420" name="テキスト ボックス 419"/>
        <xdr:cNvSpPr txBox="1"/>
      </xdr:nvSpPr>
      <xdr:spPr>
        <a:xfrm>
          <a:off x="8483111" y="132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80967</xdr:rowOff>
    </xdr:from>
    <xdr:to>
      <xdr:col>41</xdr:col>
      <xdr:colOff>101600</xdr:colOff>
      <xdr:row>77</xdr:row>
      <xdr:rowOff>11117</xdr:rowOff>
    </xdr:to>
    <xdr:sp macro="" textlink="">
      <xdr:nvSpPr>
        <xdr:cNvPr id="421" name="楕円 420"/>
        <xdr:cNvSpPr/>
      </xdr:nvSpPr>
      <xdr:spPr>
        <a:xfrm>
          <a:off x="7810500" y="131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27645</xdr:rowOff>
    </xdr:from>
    <xdr:ext cx="534377" cy="259045"/>
    <xdr:sp macro="" textlink="">
      <xdr:nvSpPr>
        <xdr:cNvPr id="422" name="テキスト ボックス 421"/>
        <xdr:cNvSpPr txBox="1"/>
      </xdr:nvSpPr>
      <xdr:spPr>
        <a:xfrm>
          <a:off x="7594111" y="128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101409</xdr:rowOff>
    </xdr:from>
    <xdr:to>
      <xdr:col>55</xdr:col>
      <xdr:colOff>0</xdr:colOff>
      <xdr:row>95</xdr:row>
      <xdr:rowOff>77566</xdr:rowOff>
    </xdr:to>
    <xdr:cxnSp macro="">
      <xdr:nvCxnSpPr>
        <xdr:cNvPr id="449" name="直線コネクタ 448"/>
        <xdr:cNvCxnSpPr/>
      </xdr:nvCxnSpPr>
      <xdr:spPr>
        <a:xfrm>
          <a:off x="9639300" y="16217709"/>
          <a:ext cx="838200" cy="1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101409</xdr:rowOff>
    </xdr:from>
    <xdr:to>
      <xdr:col>50</xdr:col>
      <xdr:colOff>114300</xdr:colOff>
      <xdr:row>94</xdr:row>
      <xdr:rowOff>160434</xdr:rowOff>
    </xdr:to>
    <xdr:cxnSp macro="">
      <xdr:nvCxnSpPr>
        <xdr:cNvPr id="452" name="直線コネクタ 451"/>
        <xdr:cNvCxnSpPr/>
      </xdr:nvCxnSpPr>
      <xdr:spPr>
        <a:xfrm flipV="1">
          <a:off x="8750300" y="16217709"/>
          <a:ext cx="889000" cy="5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7432</xdr:rowOff>
    </xdr:from>
    <xdr:to>
      <xdr:col>45</xdr:col>
      <xdr:colOff>177800</xdr:colOff>
      <xdr:row>94</xdr:row>
      <xdr:rowOff>160434</xdr:rowOff>
    </xdr:to>
    <xdr:cxnSp macro="">
      <xdr:nvCxnSpPr>
        <xdr:cNvPr id="455" name="直線コネクタ 454"/>
        <xdr:cNvCxnSpPr/>
      </xdr:nvCxnSpPr>
      <xdr:spPr>
        <a:xfrm>
          <a:off x="7861300" y="16123732"/>
          <a:ext cx="889000" cy="1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26766</xdr:rowOff>
    </xdr:from>
    <xdr:to>
      <xdr:col>55</xdr:col>
      <xdr:colOff>50800</xdr:colOff>
      <xdr:row>95</xdr:row>
      <xdr:rowOff>128366</xdr:rowOff>
    </xdr:to>
    <xdr:sp macro="" textlink="">
      <xdr:nvSpPr>
        <xdr:cNvPr id="465" name="楕円 464"/>
        <xdr:cNvSpPr/>
      </xdr:nvSpPr>
      <xdr:spPr>
        <a:xfrm>
          <a:off x="10426700" y="1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49643</xdr:rowOff>
    </xdr:from>
    <xdr:ext cx="534377" cy="259045"/>
    <xdr:sp macro="" textlink="">
      <xdr:nvSpPr>
        <xdr:cNvPr id="466" name="普通建設事業費 （ うち更新整備　）該当値テキスト"/>
        <xdr:cNvSpPr txBox="1"/>
      </xdr:nvSpPr>
      <xdr:spPr>
        <a:xfrm>
          <a:off x="10528300" y="161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50609</xdr:rowOff>
    </xdr:from>
    <xdr:to>
      <xdr:col>50</xdr:col>
      <xdr:colOff>165100</xdr:colOff>
      <xdr:row>94</xdr:row>
      <xdr:rowOff>152209</xdr:rowOff>
    </xdr:to>
    <xdr:sp macro="" textlink="">
      <xdr:nvSpPr>
        <xdr:cNvPr id="467" name="楕円 466"/>
        <xdr:cNvSpPr/>
      </xdr:nvSpPr>
      <xdr:spPr>
        <a:xfrm>
          <a:off x="9588500" y="16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168736</xdr:rowOff>
    </xdr:from>
    <xdr:ext cx="534377" cy="259045"/>
    <xdr:sp macro="" textlink="">
      <xdr:nvSpPr>
        <xdr:cNvPr id="468" name="テキスト ボックス 467"/>
        <xdr:cNvSpPr txBox="1"/>
      </xdr:nvSpPr>
      <xdr:spPr>
        <a:xfrm>
          <a:off x="9372111" y="159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109634</xdr:rowOff>
    </xdr:from>
    <xdr:to>
      <xdr:col>46</xdr:col>
      <xdr:colOff>38100</xdr:colOff>
      <xdr:row>95</xdr:row>
      <xdr:rowOff>39784</xdr:rowOff>
    </xdr:to>
    <xdr:sp macro="" textlink="">
      <xdr:nvSpPr>
        <xdr:cNvPr id="469" name="楕円 468"/>
        <xdr:cNvSpPr/>
      </xdr:nvSpPr>
      <xdr:spPr>
        <a:xfrm>
          <a:off x="8699500" y="16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56311</xdr:rowOff>
    </xdr:from>
    <xdr:ext cx="534377" cy="259045"/>
    <xdr:sp macro="" textlink="">
      <xdr:nvSpPr>
        <xdr:cNvPr id="470" name="テキスト ボックス 469"/>
        <xdr:cNvSpPr txBox="1"/>
      </xdr:nvSpPr>
      <xdr:spPr>
        <a:xfrm>
          <a:off x="8483111" y="160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128082</xdr:rowOff>
    </xdr:from>
    <xdr:to>
      <xdr:col>41</xdr:col>
      <xdr:colOff>101600</xdr:colOff>
      <xdr:row>94</xdr:row>
      <xdr:rowOff>58232</xdr:rowOff>
    </xdr:to>
    <xdr:sp macro="" textlink="">
      <xdr:nvSpPr>
        <xdr:cNvPr id="471" name="楕円 470"/>
        <xdr:cNvSpPr/>
      </xdr:nvSpPr>
      <xdr:spPr>
        <a:xfrm>
          <a:off x="7810500" y="160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74759</xdr:rowOff>
    </xdr:from>
    <xdr:ext cx="534377" cy="259045"/>
    <xdr:sp macro="" textlink="">
      <xdr:nvSpPr>
        <xdr:cNvPr id="472" name="テキスト ボックス 471"/>
        <xdr:cNvSpPr txBox="1"/>
      </xdr:nvSpPr>
      <xdr:spPr>
        <a:xfrm>
          <a:off x="7594111" y="1584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08" name="直線コネクタ 50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96762</xdr:rowOff>
    </xdr:from>
    <xdr:to>
      <xdr:col>85</xdr:col>
      <xdr:colOff>127000</xdr:colOff>
      <xdr:row>75</xdr:row>
      <xdr:rowOff>98781</xdr:rowOff>
    </xdr:to>
    <xdr:cxnSp macro="">
      <xdr:nvCxnSpPr>
        <xdr:cNvPr id="605" name="直線コネクタ 604"/>
        <xdr:cNvCxnSpPr/>
      </xdr:nvCxnSpPr>
      <xdr:spPr>
        <a:xfrm flipV="1">
          <a:off x="15481300" y="12955512"/>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98781</xdr:rowOff>
    </xdr:from>
    <xdr:to>
      <xdr:col>81</xdr:col>
      <xdr:colOff>50800</xdr:colOff>
      <xdr:row>75</xdr:row>
      <xdr:rowOff>123031</xdr:rowOff>
    </xdr:to>
    <xdr:cxnSp macro="">
      <xdr:nvCxnSpPr>
        <xdr:cNvPr id="608" name="直線コネクタ 607"/>
        <xdr:cNvCxnSpPr/>
      </xdr:nvCxnSpPr>
      <xdr:spPr>
        <a:xfrm flipV="1">
          <a:off x="14592300" y="12957531"/>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64643</xdr:rowOff>
    </xdr:from>
    <xdr:to>
      <xdr:col>76</xdr:col>
      <xdr:colOff>114300</xdr:colOff>
      <xdr:row>75</xdr:row>
      <xdr:rowOff>123031</xdr:rowOff>
    </xdr:to>
    <xdr:cxnSp macro="">
      <xdr:nvCxnSpPr>
        <xdr:cNvPr id="611" name="直線コネクタ 610"/>
        <xdr:cNvCxnSpPr/>
      </xdr:nvCxnSpPr>
      <xdr:spPr>
        <a:xfrm>
          <a:off x="13703300" y="12923393"/>
          <a:ext cx="8890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64643</xdr:rowOff>
    </xdr:from>
    <xdr:to>
      <xdr:col>71</xdr:col>
      <xdr:colOff>177800</xdr:colOff>
      <xdr:row>75</xdr:row>
      <xdr:rowOff>71463</xdr:rowOff>
    </xdr:to>
    <xdr:cxnSp macro="">
      <xdr:nvCxnSpPr>
        <xdr:cNvPr id="614" name="直線コネクタ 613"/>
        <xdr:cNvCxnSpPr/>
      </xdr:nvCxnSpPr>
      <xdr:spPr>
        <a:xfrm flipV="1">
          <a:off x="12814300" y="1292339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45962</xdr:rowOff>
    </xdr:from>
    <xdr:to>
      <xdr:col>85</xdr:col>
      <xdr:colOff>177800</xdr:colOff>
      <xdr:row>75</xdr:row>
      <xdr:rowOff>147562</xdr:rowOff>
    </xdr:to>
    <xdr:sp macro="" textlink="">
      <xdr:nvSpPr>
        <xdr:cNvPr id="624" name="楕円 623"/>
        <xdr:cNvSpPr/>
      </xdr:nvSpPr>
      <xdr:spPr>
        <a:xfrm>
          <a:off x="16268700" y="129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68839</xdr:rowOff>
    </xdr:from>
    <xdr:ext cx="534377" cy="259045"/>
    <xdr:sp macro="" textlink="">
      <xdr:nvSpPr>
        <xdr:cNvPr id="625" name="公債費該当値テキスト"/>
        <xdr:cNvSpPr txBox="1"/>
      </xdr:nvSpPr>
      <xdr:spPr>
        <a:xfrm>
          <a:off x="16370300" y="127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47981</xdr:rowOff>
    </xdr:from>
    <xdr:to>
      <xdr:col>81</xdr:col>
      <xdr:colOff>101600</xdr:colOff>
      <xdr:row>75</xdr:row>
      <xdr:rowOff>149582</xdr:rowOff>
    </xdr:to>
    <xdr:sp macro="" textlink="">
      <xdr:nvSpPr>
        <xdr:cNvPr id="626" name="楕円 625"/>
        <xdr:cNvSpPr/>
      </xdr:nvSpPr>
      <xdr:spPr>
        <a:xfrm>
          <a:off x="15430500" y="129067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166108</xdr:rowOff>
    </xdr:from>
    <xdr:ext cx="534377" cy="259045"/>
    <xdr:sp macro="" textlink="">
      <xdr:nvSpPr>
        <xdr:cNvPr id="627" name="テキスト ボックス 626"/>
        <xdr:cNvSpPr txBox="1"/>
      </xdr:nvSpPr>
      <xdr:spPr>
        <a:xfrm>
          <a:off x="15214111" y="126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72231</xdr:rowOff>
    </xdr:from>
    <xdr:to>
      <xdr:col>76</xdr:col>
      <xdr:colOff>165100</xdr:colOff>
      <xdr:row>76</xdr:row>
      <xdr:rowOff>2381</xdr:rowOff>
    </xdr:to>
    <xdr:sp macro="" textlink="">
      <xdr:nvSpPr>
        <xdr:cNvPr id="628" name="楕円 627"/>
        <xdr:cNvSpPr/>
      </xdr:nvSpPr>
      <xdr:spPr>
        <a:xfrm>
          <a:off x="14541500" y="129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164958</xdr:rowOff>
    </xdr:from>
    <xdr:ext cx="534377" cy="259045"/>
    <xdr:sp macro="" textlink="">
      <xdr:nvSpPr>
        <xdr:cNvPr id="629" name="テキスト ボックス 628"/>
        <xdr:cNvSpPr txBox="1"/>
      </xdr:nvSpPr>
      <xdr:spPr>
        <a:xfrm>
          <a:off x="14325111" y="13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13843</xdr:rowOff>
    </xdr:from>
    <xdr:to>
      <xdr:col>72</xdr:col>
      <xdr:colOff>38100</xdr:colOff>
      <xdr:row>75</xdr:row>
      <xdr:rowOff>115443</xdr:rowOff>
    </xdr:to>
    <xdr:sp macro="" textlink="">
      <xdr:nvSpPr>
        <xdr:cNvPr id="630" name="楕円 629"/>
        <xdr:cNvSpPr/>
      </xdr:nvSpPr>
      <xdr:spPr>
        <a:xfrm>
          <a:off x="13652500" y="128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106570</xdr:rowOff>
    </xdr:from>
    <xdr:ext cx="534377" cy="259045"/>
    <xdr:sp macro="" textlink="">
      <xdr:nvSpPr>
        <xdr:cNvPr id="631" name="テキスト ボックス 630"/>
        <xdr:cNvSpPr txBox="1"/>
      </xdr:nvSpPr>
      <xdr:spPr>
        <a:xfrm>
          <a:off x="13436111" y="129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20663</xdr:rowOff>
    </xdr:from>
    <xdr:to>
      <xdr:col>67</xdr:col>
      <xdr:colOff>101600</xdr:colOff>
      <xdr:row>75</xdr:row>
      <xdr:rowOff>122263</xdr:rowOff>
    </xdr:to>
    <xdr:sp macro="" textlink="">
      <xdr:nvSpPr>
        <xdr:cNvPr id="632" name="楕円 631"/>
        <xdr:cNvSpPr/>
      </xdr:nvSpPr>
      <xdr:spPr>
        <a:xfrm>
          <a:off x="12763500" y="128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113389</xdr:rowOff>
    </xdr:from>
    <xdr:ext cx="534377" cy="259045"/>
    <xdr:sp macro="" textlink="">
      <xdr:nvSpPr>
        <xdr:cNvPr id="633" name="テキスト ボックス 632"/>
        <xdr:cNvSpPr txBox="1"/>
      </xdr:nvSpPr>
      <xdr:spPr>
        <a:xfrm>
          <a:off x="12547111" y="129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39711</xdr:rowOff>
    </xdr:from>
    <xdr:to>
      <xdr:col>85</xdr:col>
      <xdr:colOff>127000</xdr:colOff>
      <xdr:row>98</xdr:row>
      <xdr:rowOff>40168</xdr:rowOff>
    </xdr:to>
    <xdr:cxnSp macro="">
      <xdr:nvCxnSpPr>
        <xdr:cNvPr id="660" name="直線コネクタ 659"/>
        <xdr:cNvCxnSpPr/>
      </xdr:nvCxnSpPr>
      <xdr:spPr>
        <a:xfrm>
          <a:off x="15481300" y="1684181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39711</xdr:rowOff>
    </xdr:from>
    <xdr:to>
      <xdr:col>81</xdr:col>
      <xdr:colOff>50800</xdr:colOff>
      <xdr:row>98</xdr:row>
      <xdr:rowOff>67233</xdr:rowOff>
    </xdr:to>
    <xdr:cxnSp macro="">
      <xdr:nvCxnSpPr>
        <xdr:cNvPr id="663" name="直線コネクタ 662"/>
        <xdr:cNvCxnSpPr/>
      </xdr:nvCxnSpPr>
      <xdr:spPr>
        <a:xfrm flipV="1">
          <a:off x="14592300" y="16841811"/>
          <a:ext cx="8890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19045</xdr:rowOff>
    </xdr:from>
    <xdr:to>
      <xdr:col>76</xdr:col>
      <xdr:colOff>114300</xdr:colOff>
      <xdr:row>98</xdr:row>
      <xdr:rowOff>67233</xdr:rowOff>
    </xdr:to>
    <xdr:cxnSp macro="">
      <xdr:nvCxnSpPr>
        <xdr:cNvPr id="666" name="直線コネクタ 665"/>
        <xdr:cNvCxnSpPr/>
      </xdr:nvCxnSpPr>
      <xdr:spPr>
        <a:xfrm>
          <a:off x="13703300" y="16821145"/>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156159</xdr:rowOff>
    </xdr:from>
    <xdr:to>
      <xdr:col>71</xdr:col>
      <xdr:colOff>177800</xdr:colOff>
      <xdr:row>98</xdr:row>
      <xdr:rowOff>19045</xdr:rowOff>
    </xdr:to>
    <xdr:cxnSp macro="">
      <xdr:nvCxnSpPr>
        <xdr:cNvPr id="669" name="直線コネクタ 668"/>
        <xdr:cNvCxnSpPr/>
      </xdr:nvCxnSpPr>
      <xdr:spPr>
        <a:xfrm>
          <a:off x="12814300" y="16786809"/>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160818</xdr:rowOff>
    </xdr:from>
    <xdr:to>
      <xdr:col>85</xdr:col>
      <xdr:colOff>177800</xdr:colOff>
      <xdr:row>98</xdr:row>
      <xdr:rowOff>90968</xdr:rowOff>
    </xdr:to>
    <xdr:sp macro="" textlink="">
      <xdr:nvSpPr>
        <xdr:cNvPr id="679" name="楕円 678"/>
        <xdr:cNvSpPr/>
      </xdr:nvSpPr>
      <xdr:spPr>
        <a:xfrm>
          <a:off x="162687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75745</xdr:rowOff>
    </xdr:from>
    <xdr:ext cx="469744" cy="259045"/>
    <xdr:sp macro="" textlink="">
      <xdr:nvSpPr>
        <xdr:cNvPr id="680" name="積立金該当値テキスト"/>
        <xdr:cNvSpPr txBox="1"/>
      </xdr:nvSpPr>
      <xdr:spPr>
        <a:xfrm>
          <a:off x="16370300" y="167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160361</xdr:rowOff>
    </xdr:from>
    <xdr:to>
      <xdr:col>81</xdr:col>
      <xdr:colOff>101600</xdr:colOff>
      <xdr:row>98</xdr:row>
      <xdr:rowOff>90511</xdr:rowOff>
    </xdr:to>
    <xdr:sp macro="" textlink="">
      <xdr:nvSpPr>
        <xdr:cNvPr id="681" name="楕円 680"/>
        <xdr:cNvSpPr/>
      </xdr:nvSpPr>
      <xdr:spPr>
        <a:xfrm>
          <a:off x="15430500" y="167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81638</xdr:rowOff>
    </xdr:from>
    <xdr:ext cx="469744" cy="259045"/>
    <xdr:sp macro="" textlink="">
      <xdr:nvSpPr>
        <xdr:cNvPr id="682" name="テキスト ボックス 681"/>
        <xdr:cNvSpPr txBox="1"/>
      </xdr:nvSpPr>
      <xdr:spPr>
        <a:xfrm>
          <a:off x="15246428" y="16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16433</xdr:rowOff>
    </xdr:from>
    <xdr:to>
      <xdr:col>76</xdr:col>
      <xdr:colOff>165100</xdr:colOff>
      <xdr:row>98</xdr:row>
      <xdr:rowOff>118033</xdr:rowOff>
    </xdr:to>
    <xdr:sp macro="" textlink="">
      <xdr:nvSpPr>
        <xdr:cNvPr id="683" name="楕円 682"/>
        <xdr:cNvSpPr/>
      </xdr:nvSpPr>
      <xdr:spPr>
        <a:xfrm>
          <a:off x="145415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109160</xdr:rowOff>
    </xdr:from>
    <xdr:ext cx="469744" cy="259045"/>
    <xdr:sp macro="" textlink="">
      <xdr:nvSpPr>
        <xdr:cNvPr id="684" name="テキスト ボックス 683"/>
        <xdr:cNvSpPr txBox="1"/>
      </xdr:nvSpPr>
      <xdr:spPr>
        <a:xfrm>
          <a:off x="14357428" y="169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139695</xdr:rowOff>
    </xdr:from>
    <xdr:to>
      <xdr:col>72</xdr:col>
      <xdr:colOff>38100</xdr:colOff>
      <xdr:row>98</xdr:row>
      <xdr:rowOff>69845</xdr:rowOff>
    </xdr:to>
    <xdr:sp macro="" textlink="">
      <xdr:nvSpPr>
        <xdr:cNvPr id="685" name="楕円 684"/>
        <xdr:cNvSpPr/>
      </xdr:nvSpPr>
      <xdr:spPr>
        <a:xfrm>
          <a:off x="13652500" y="167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60972</xdr:rowOff>
    </xdr:from>
    <xdr:ext cx="469744" cy="259045"/>
    <xdr:sp macro="" textlink="">
      <xdr:nvSpPr>
        <xdr:cNvPr id="686" name="テキスト ボックス 685"/>
        <xdr:cNvSpPr txBox="1"/>
      </xdr:nvSpPr>
      <xdr:spPr>
        <a:xfrm>
          <a:off x="13468428" y="168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105359</xdr:rowOff>
    </xdr:from>
    <xdr:to>
      <xdr:col>67</xdr:col>
      <xdr:colOff>101600</xdr:colOff>
      <xdr:row>98</xdr:row>
      <xdr:rowOff>35509</xdr:rowOff>
    </xdr:to>
    <xdr:sp macro="" textlink="">
      <xdr:nvSpPr>
        <xdr:cNvPr id="687" name="楕円 686"/>
        <xdr:cNvSpPr/>
      </xdr:nvSpPr>
      <xdr:spPr>
        <a:xfrm>
          <a:off x="12763500" y="167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26636</xdr:rowOff>
    </xdr:from>
    <xdr:ext cx="469744" cy="259045"/>
    <xdr:sp macro="" textlink="">
      <xdr:nvSpPr>
        <xdr:cNvPr id="688" name="テキスト ボックス 687"/>
        <xdr:cNvSpPr txBox="1"/>
      </xdr:nvSpPr>
      <xdr:spPr>
        <a:xfrm>
          <a:off x="12579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82877</xdr:rowOff>
    </xdr:from>
    <xdr:to>
      <xdr:col>116</xdr:col>
      <xdr:colOff>63500</xdr:colOff>
      <xdr:row>36</xdr:row>
      <xdr:rowOff>136597</xdr:rowOff>
    </xdr:to>
    <xdr:cxnSp macro="">
      <xdr:nvCxnSpPr>
        <xdr:cNvPr id="719" name="直線コネクタ 718"/>
        <xdr:cNvCxnSpPr/>
      </xdr:nvCxnSpPr>
      <xdr:spPr>
        <a:xfrm>
          <a:off x="21323300" y="6255077"/>
          <a:ext cx="8382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82877</xdr:rowOff>
    </xdr:from>
    <xdr:to>
      <xdr:col>111</xdr:col>
      <xdr:colOff>177800</xdr:colOff>
      <xdr:row>36</xdr:row>
      <xdr:rowOff>101328</xdr:rowOff>
    </xdr:to>
    <xdr:cxnSp macro="">
      <xdr:nvCxnSpPr>
        <xdr:cNvPr id="722" name="直線コネクタ 721"/>
        <xdr:cNvCxnSpPr/>
      </xdr:nvCxnSpPr>
      <xdr:spPr>
        <a:xfrm flipV="1">
          <a:off x="20434300" y="6255077"/>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101328</xdr:rowOff>
    </xdr:from>
    <xdr:to>
      <xdr:col>107</xdr:col>
      <xdr:colOff>50800</xdr:colOff>
      <xdr:row>36</xdr:row>
      <xdr:rowOff>111452</xdr:rowOff>
    </xdr:to>
    <xdr:cxnSp macro="">
      <xdr:nvCxnSpPr>
        <xdr:cNvPr id="725" name="直線コネクタ 724"/>
        <xdr:cNvCxnSpPr/>
      </xdr:nvCxnSpPr>
      <xdr:spPr>
        <a:xfrm flipV="1">
          <a:off x="19545300" y="627352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7" name="テキスト ボックス 726"/>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111452</xdr:rowOff>
    </xdr:from>
    <xdr:to>
      <xdr:col>102</xdr:col>
      <xdr:colOff>114300</xdr:colOff>
      <xdr:row>36</xdr:row>
      <xdr:rowOff>124188</xdr:rowOff>
    </xdr:to>
    <xdr:cxnSp macro="">
      <xdr:nvCxnSpPr>
        <xdr:cNvPr id="728" name="直線コネクタ 727"/>
        <xdr:cNvCxnSpPr/>
      </xdr:nvCxnSpPr>
      <xdr:spPr>
        <a:xfrm flipV="1">
          <a:off x="18656300" y="6283652"/>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85797</xdr:rowOff>
    </xdr:from>
    <xdr:to>
      <xdr:col>116</xdr:col>
      <xdr:colOff>114300</xdr:colOff>
      <xdr:row>37</xdr:row>
      <xdr:rowOff>15947</xdr:rowOff>
    </xdr:to>
    <xdr:sp macro="" textlink="">
      <xdr:nvSpPr>
        <xdr:cNvPr id="738" name="楕円 737"/>
        <xdr:cNvSpPr/>
      </xdr:nvSpPr>
      <xdr:spPr>
        <a:xfrm>
          <a:off x="22110700" y="62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108674</xdr:rowOff>
    </xdr:from>
    <xdr:ext cx="469744" cy="259045"/>
    <xdr:sp macro="" textlink="">
      <xdr:nvSpPr>
        <xdr:cNvPr id="739" name="投資及び出資金該当値テキスト"/>
        <xdr:cNvSpPr txBox="1"/>
      </xdr:nvSpPr>
      <xdr:spPr>
        <a:xfrm>
          <a:off x="22212300" y="610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32077</xdr:rowOff>
    </xdr:from>
    <xdr:to>
      <xdr:col>112</xdr:col>
      <xdr:colOff>38100</xdr:colOff>
      <xdr:row>36</xdr:row>
      <xdr:rowOff>133677</xdr:rowOff>
    </xdr:to>
    <xdr:sp macro="" textlink="">
      <xdr:nvSpPr>
        <xdr:cNvPr id="740" name="楕円 739"/>
        <xdr:cNvSpPr/>
      </xdr:nvSpPr>
      <xdr:spPr>
        <a:xfrm>
          <a:off x="21272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150204</xdr:rowOff>
    </xdr:from>
    <xdr:ext cx="469744" cy="259045"/>
    <xdr:sp macro="" textlink="">
      <xdr:nvSpPr>
        <xdr:cNvPr id="741" name="テキスト ボックス 740"/>
        <xdr:cNvSpPr txBox="1"/>
      </xdr:nvSpPr>
      <xdr:spPr>
        <a:xfrm>
          <a:off x="21088428" y="597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50528</xdr:rowOff>
    </xdr:from>
    <xdr:to>
      <xdr:col>107</xdr:col>
      <xdr:colOff>101600</xdr:colOff>
      <xdr:row>36</xdr:row>
      <xdr:rowOff>152128</xdr:rowOff>
    </xdr:to>
    <xdr:sp macro="" textlink="">
      <xdr:nvSpPr>
        <xdr:cNvPr id="742" name="楕円 741"/>
        <xdr:cNvSpPr/>
      </xdr:nvSpPr>
      <xdr:spPr>
        <a:xfrm>
          <a:off x="20383500" y="62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168655</xdr:rowOff>
    </xdr:from>
    <xdr:ext cx="469744" cy="259045"/>
    <xdr:sp macro="" textlink="">
      <xdr:nvSpPr>
        <xdr:cNvPr id="743" name="テキスト ボックス 742"/>
        <xdr:cNvSpPr txBox="1"/>
      </xdr:nvSpPr>
      <xdr:spPr>
        <a:xfrm>
          <a:off x="20199428" y="599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60652</xdr:rowOff>
    </xdr:from>
    <xdr:to>
      <xdr:col>102</xdr:col>
      <xdr:colOff>165100</xdr:colOff>
      <xdr:row>36</xdr:row>
      <xdr:rowOff>162252</xdr:rowOff>
    </xdr:to>
    <xdr:sp macro="" textlink="">
      <xdr:nvSpPr>
        <xdr:cNvPr id="744" name="楕円 743"/>
        <xdr:cNvSpPr/>
      </xdr:nvSpPr>
      <xdr:spPr>
        <a:xfrm>
          <a:off x="19494500" y="62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7329</xdr:rowOff>
    </xdr:from>
    <xdr:ext cx="469744" cy="259045"/>
    <xdr:sp macro="" textlink="">
      <xdr:nvSpPr>
        <xdr:cNvPr id="745" name="テキスト ボックス 744"/>
        <xdr:cNvSpPr txBox="1"/>
      </xdr:nvSpPr>
      <xdr:spPr>
        <a:xfrm>
          <a:off x="19310428" y="600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73388</xdr:rowOff>
    </xdr:from>
    <xdr:to>
      <xdr:col>98</xdr:col>
      <xdr:colOff>38100</xdr:colOff>
      <xdr:row>37</xdr:row>
      <xdr:rowOff>3538</xdr:rowOff>
    </xdr:to>
    <xdr:sp macro="" textlink="">
      <xdr:nvSpPr>
        <xdr:cNvPr id="746" name="楕円 745"/>
        <xdr:cNvSpPr/>
      </xdr:nvSpPr>
      <xdr:spPr>
        <a:xfrm>
          <a:off x="18605500" y="62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20065</xdr:rowOff>
    </xdr:from>
    <xdr:ext cx="469744" cy="259045"/>
    <xdr:sp macro="" textlink="">
      <xdr:nvSpPr>
        <xdr:cNvPr id="747" name="テキスト ボックス 746"/>
        <xdr:cNvSpPr txBox="1"/>
      </xdr:nvSpPr>
      <xdr:spPr>
        <a:xfrm>
          <a:off x="18421428" y="602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100861</xdr:rowOff>
    </xdr:from>
    <xdr:to>
      <xdr:col>116</xdr:col>
      <xdr:colOff>63500</xdr:colOff>
      <xdr:row>57</xdr:row>
      <xdr:rowOff>109754</xdr:rowOff>
    </xdr:to>
    <xdr:cxnSp macro="">
      <xdr:nvCxnSpPr>
        <xdr:cNvPr id="774" name="直線コネクタ 773"/>
        <xdr:cNvCxnSpPr/>
      </xdr:nvCxnSpPr>
      <xdr:spPr>
        <a:xfrm>
          <a:off x="21323300" y="9873511"/>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94049</xdr:rowOff>
    </xdr:from>
    <xdr:to>
      <xdr:col>111</xdr:col>
      <xdr:colOff>177800</xdr:colOff>
      <xdr:row>57</xdr:row>
      <xdr:rowOff>100861</xdr:rowOff>
    </xdr:to>
    <xdr:cxnSp macro="">
      <xdr:nvCxnSpPr>
        <xdr:cNvPr id="777" name="直線コネクタ 776"/>
        <xdr:cNvCxnSpPr/>
      </xdr:nvCxnSpPr>
      <xdr:spPr>
        <a:xfrm>
          <a:off x="20434300" y="9866699"/>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94049</xdr:rowOff>
    </xdr:from>
    <xdr:to>
      <xdr:col>107</xdr:col>
      <xdr:colOff>50800</xdr:colOff>
      <xdr:row>57</xdr:row>
      <xdr:rowOff>102233</xdr:rowOff>
    </xdr:to>
    <xdr:cxnSp macro="">
      <xdr:nvCxnSpPr>
        <xdr:cNvPr id="780" name="直線コネクタ 779"/>
        <xdr:cNvCxnSpPr/>
      </xdr:nvCxnSpPr>
      <xdr:spPr>
        <a:xfrm flipV="1">
          <a:off x="19545300" y="986669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159430</xdr:rowOff>
    </xdr:from>
    <xdr:ext cx="469744" cy="259045"/>
    <xdr:sp macro="" textlink="">
      <xdr:nvSpPr>
        <xdr:cNvPr id="782" name="テキスト ボックス 781"/>
        <xdr:cNvSpPr txBox="1"/>
      </xdr:nvSpPr>
      <xdr:spPr>
        <a:xfrm>
          <a:off x="20199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102233</xdr:rowOff>
    </xdr:from>
    <xdr:to>
      <xdr:col>102</xdr:col>
      <xdr:colOff>114300</xdr:colOff>
      <xdr:row>57</xdr:row>
      <xdr:rowOff>123469</xdr:rowOff>
    </xdr:to>
    <xdr:cxnSp macro="">
      <xdr:nvCxnSpPr>
        <xdr:cNvPr id="783" name="直線コネクタ 782"/>
        <xdr:cNvCxnSpPr/>
      </xdr:nvCxnSpPr>
      <xdr:spPr>
        <a:xfrm flipV="1">
          <a:off x="18656300" y="9874883"/>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58954</xdr:rowOff>
    </xdr:from>
    <xdr:to>
      <xdr:col>116</xdr:col>
      <xdr:colOff>114300</xdr:colOff>
      <xdr:row>57</xdr:row>
      <xdr:rowOff>160554</xdr:rowOff>
    </xdr:to>
    <xdr:sp macro="" textlink="">
      <xdr:nvSpPr>
        <xdr:cNvPr id="793" name="楕円 792"/>
        <xdr:cNvSpPr/>
      </xdr:nvSpPr>
      <xdr:spPr>
        <a:xfrm>
          <a:off x="22110700" y="98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81831</xdr:rowOff>
    </xdr:from>
    <xdr:ext cx="469744" cy="259045"/>
    <xdr:sp macro="" textlink="">
      <xdr:nvSpPr>
        <xdr:cNvPr id="794" name="貸付金該当値テキスト"/>
        <xdr:cNvSpPr txBox="1"/>
      </xdr:nvSpPr>
      <xdr:spPr>
        <a:xfrm>
          <a:off x="22212300" y="968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50061</xdr:rowOff>
    </xdr:from>
    <xdr:to>
      <xdr:col>112</xdr:col>
      <xdr:colOff>38100</xdr:colOff>
      <xdr:row>57</xdr:row>
      <xdr:rowOff>151661</xdr:rowOff>
    </xdr:to>
    <xdr:sp macro="" textlink="">
      <xdr:nvSpPr>
        <xdr:cNvPr id="795" name="楕円 794"/>
        <xdr:cNvSpPr/>
      </xdr:nvSpPr>
      <xdr:spPr>
        <a:xfrm>
          <a:off x="21272500" y="98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168188</xdr:rowOff>
    </xdr:from>
    <xdr:ext cx="469744" cy="259045"/>
    <xdr:sp macro="" textlink="">
      <xdr:nvSpPr>
        <xdr:cNvPr id="796" name="テキスト ボックス 795"/>
        <xdr:cNvSpPr txBox="1"/>
      </xdr:nvSpPr>
      <xdr:spPr>
        <a:xfrm>
          <a:off x="21088428" y="95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43249</xdr:rowOff>
    </xdr:from>
    <xdr:to>
      <xdr:col>107</xdr:col>
      <xdr:colOff>101600</xdr:colOff>
      <xdr:row>57</xdr:row>
      <xdr:rowOff>144849</xdr:rowOff>
    </xdr:to>
    <xdr:sp macro="" textlink="">
      <xdr:nvSpPr>
        <xdr:cNvPr id="797" name="楕円 796"/>
        <xdr:cNvSpPr/>
      </xdr:nvSpPr>
      <xdr:spPr>
        <a:xfrm>
          <a:off x="20383500" y="98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161376</xdr:rowOff>
    </xdr:from>
    <xdr:ext cx="469744" cy="259045"/>
    <xdr:sp macro="" textlink="">
      <xdr:nvSpPr>
        <xdr:cNvPr id="798" name="テキスト ボックス 797"/>
        <xdr:cNvSpPr txBox="1"/>
      </xdr:nvSpPr>
      <xdr:spPr>
        <a:xfrm>
          <a:off x="20199428" y="95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51433</xdr:rowOff>
    </xdr:from>
    <xdr:to>
      <xdr:col>102</xdr:col>
      <xdr:colOff>165100</xdr:colOff>
      <xdr:row>57</xdr:row>
      <xdr:rowOff>153033</xdr:rowOff>
    </xdr:to>
    <xdr:sp macro="" textlink="">
      <xdr:nvSpPr>
        <xdr:cNvPr id="799" name="楕円 798"/>
        <xdr:cNvSpPr/>
      </xdr:nvSpPr>
      <xdr:spPr>
        <a:xfrm>
          <a:off x="19494500" y="9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169560</xdr:rowOff>
    </xdr:from>
    <xdr:ext cx="469744" cy="259045"/>
    <xdr:sp macro="" textlink="">
      <xdr:nvSpPr>
        <xdr:cNvPr id="800" name="テキスト ボックス 799"/>
        <xdr:cNvSpPr txBox="1"/>
      </xdr:nvSpPr>
      <xdr:spPr>
        <a:xfrm>
          <a:off x="19310428" y="959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72669</xdr:rowOff>
    </xdr:from>
    <xdr:to>
      <xdr:col>98</xdr:col>
      <xdr:colOff>38100</xdr:colOff>
      <xdr:row>58</xdr:row>
      <xdr:rowOff>2819</xdr:rowOff>
    </xdr:to>
    <xdr:sp macro="" textlink="">
      <xdr:nvSpPr>
        <xdr:cNvPr id="801" name="楕円 800"/>
        <xdr:cNvSpPr/>
      </xdr:nvSpPr>
      <xdr:spPr>
        <a:xfrm>
          <a:off x="18605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165396</xdr:rowOff>
    </xdr:from>
    <xdr:ext cx="469744" cy="259045"/>
    <xdr:sp macro="" textlink="">
      <xdr:nvSpPr>
        <xdr:cNvPr id="802" name="テキスト ボックス 801"/>
        <xdr:cNvSpPr txBox="1"/>
      </xdr:nvSpPr>
      <xdr:spPr>
        <a:xfrm>
          <a:off x="18421428" y="99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45174</xdr:rowOff>
    </xdr:from>
    <xdr:to>
      <xdr:col>116</xdr:col>
      <xdr:colOff>63500</xdr:colOff>
      <xdr:row>75</xdr:row>
      <xdr:rowOff>89598</xdr:rowOff>
    </xdr:to>
    <xdr:cxnSp macro="">
      <xdr:nvCxnSpPr>
        <xdr:cNvPr id="832" name="直線コネクタ 831"/>
        <xdr:cNvCxnSpPr/>
      </xdr:nvCxnSpPr>
      <xdr:spPr>
        <a:xfrm>
          <a:off x="21323300" y="12903924"/>
          <a:ext cx="8382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45174</xdr:rowOff>
    </xdr:from>
    <xdr:to>
      <xdr:col>111</xdr:col>
      <xdr:colOff>177800</xdr:colOff>
      <xdr:row>75</xdr:row>
      <xdr:rowOff>84569</xdr:rowOff>
    </xdr:to>
    <xdr:cxnSp macro="">
      <xdr:nvCxnSpPr>
        <xdr:cNvPr id="835" name="直線コネクタ 834"/>
        <xdr:cNvCxnSpPr/>
      </xdr:nvCxnSpPr>
      <xdr:spPr>
        <a:xfrm flipV="1">
          <a:off x="20434300" y="12903924"/>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84569</xdr:rowOff>
    </xdr:from>
    <xdr:to>
      <xdr:col>107</xdr:col>
      <xdr:colOff>50800</xdr:colOff>
      <xdr:row>75</xdr:row>
      <xdr:rowOff>129070</xdr:rowOff>
    </xdr:to>
    <xdr:cxnSp macro="">
      <xdr:nvCxnSpPr>
        <xdr:cNvPr id="838" name="直線コネクタ 837"/>
        <xdr:cNvCxnSpPr/>
      </xdr:nvCxnSpPr>
      <xdr:spPr>
        <a:xfrm flipV="1">
          <a:off x="19545300" y="12943319"/>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129070</xdr:rowOff>
    </xdr:from>
    <xdr:to>
      <xdr:col>102</xdr:col>
      <xdr:colOff>114300</xdr:colOff>
      <xdr:row>76</xdr:row>
      <xdr:rowOff>77560</xdr:rowOff>
    </xdr:to>
    <xdr:cxnSp macro="">
      <xdr:nvCxnSpPr>
        <xdr:cNvPr id="841" name="直線コネクタ 840"/>
        <xdr:cNvCxnSpPr/>
      </xdr:nvCxnSpPr>
      <xdr:spPr>
        <a:xfrm flipV="1">
          <a:off x="18656300" y="12987820"/>
          <a:ext cx="889000" cy="1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38798</xdr:rowOff>
    </xdr:from>
    <xdr:to>
      <xdr:col>116</xdr:col>
      <xdr:colOff>114300</xdr:colOff>
      <xdr:row>75</xdr:row>
      <xdr:rowOff>140398</xdr:rowOff>
    </xdr:to>
    <xdr:sp macro="" textlink="">
      <xdr:nvSpPr>
        <xdr:cNvPr id="851" name="楕円 850"/>
        <xdr:cNvSpPr/>
      </xdr:nvSpPr>
      <xdr:spPr>
        <a:xfrm>
          <a:off x="22110700" y="128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61675</xdr:rowOff>
    </xdr:from>
    <xdr:ext cx="534377" cy="259045"/>
    <xdr:sp macro="" textlink="">
      <xdr:nvSpPr>
        <xdr:cNvPr id="852" name="繰出金該当値テキスト"/>
        <xdr:cNvSpPr txBox="1"/>
      </xdr:nvSpPr>
      <xdr:spPr>
        <a:xfrm>
          <a:off x="22212300" y="127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165824</xdr:rowOff>
    </xdr:from>
    <xdr:to>
      <xdr:col>112</xdr:col>
      <xdr:colOff>38100</xdr:colOff>
      <xdr:row>75</xdr:row>
      <xdr:rowOff>95974</xdr:rowOff>
    </xdr:to>
    <xdr:sp macro="" textlink="">
      <xdr:nvSpPr>
        <xdr:cNvPr id="853" name="楕円 852"/>
        <xdr:cNvSpPr/>
      </xdr:nvSpPr>
      <xdr:spPr>
        <a:xfrm>
          <a:off x="21272500" y="12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112501</xdr:rowOff>
    </xdr:from>
    <xdr:ext cx="534377" cy="259045"/>
    <xdr:sp macro="" textlink="">
      <xdr:nvSpPr>
        <xdr:cNvPr id="854" name="テキスト ボックス 853"/>
        <xdr:cNvSpPr txBox="1"/>
      </xdr:nvSpPr>
      <xdr:spPr>
        <a:xfrm>
          <a:off x="21056111" y="126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33769</xdr:rowOff>
    </xdr:from>
    <xdr:to>
      <xdr:col>107</xdr:col>
      <xdr:colOff>101600</xdr:colOff>
      <xdr:row>75</xdr:row>
      <xdr:rowOff>135369</xdr:rowOff>
    </xdr:to>
    <xdr:sp macro="" textlink="">
      <xdr:nvSpPr>
        <xdr:cNvPr id="855" name="楕円 854"/>
        <xdr:cNvSpPr/>
      </xdr:nvSpPr>
      <xdr:spPr>
        <a:xfrm>
          <a:off x="20383500" y="128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151896</xdr:rowOff>
    </xdr:from>
    <xdr:ext cx="534377" cy="259045"/>
    <xdr:sp macro="" textlink="">
      <xdr:nvSpPr>
        <xdr:cNvPr id="856" name="テキスト ボックス 855"/>
        <xdr:cNvSpPr txBox="1"/>
      </xdr:nvSpPr>
      <xdr:spPr>
        <a:xfrm>
          <a:off x="20167111" y="126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78270</xdr:rowOff>
    </xdr:from>
    <xdr:to>
      <xdr:col>102</xdr:col>
      <xdr:colOff>165100</xdr:colOff>
      <xdr:row>76</xdr:row>
      <xdr:rowOff>8421</xdr:rowOff>
    </xdr:to>
    <xdr:sp macro="" textlink="">
      <xdr:nvSpPr>
        <xdr:cNvPr id="857" name="楕円 856"/>
        <xdr:cNvSpPr/>
      </xdr:nvSpPr>
      <xdr:spPr>
        <a:xfrm>
          <a:off x="19494500" y="12937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24947</xdr:rowOff>
    </xdr:from>
    <xdr:ext cx="534377" cy="259045"/>
    <xdr:sp macro="" textlink="">
      <xdr:nvSpPr>
        <xdr:cNvPr id="858" name="テキスト ボックス 857"/>
        <xdr:cNvSpPr txBox="1"/>
      </xdr:nvSpPr>
      <xdr:spPr>
        <a:xfrm>
          <a:off x="19278111" y="127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26760</xdr:rowOff>
    </xdr:from>
    <xdr:to>
      <xdr:col>98</xdr:col>
      <xdr:colOff>38100</xdr:colOff>
      <xdr:row>76</xdr:row>
      <xdr:rowOff>128360</xdr:rowOff>
    </xdr:to>
    <xdr:sp macro="" textlink="">
      <xdr:nvSpPr>
        <xdr:cNvPr id="859" name="楕円 858"/>
        <xdr:cNvSpPr/>
      </xdr:nvSpPr>
      <xdr:spPr>
        <a:xfrm>
          <a:off x="18605500" y="130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119487</xdr:rowOff>
    </xdr:from>
    <xdr:ext cx="534377" cy="259045"/>
    <xdr:sp macro="" textlink="">
      <xdr:nvSpPr>
        <xdr:cNvPr id="860" name="テキスト ボックス 859"/>
        <xdr:cNvSpPr txBox="1"/>
      </xdr:nvSpPr>
      <xdr:spPr>
        <a:xfrm>
          <a:off x="18389111" y="131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補助費等は、平成２８年度に震災復興特別交付税の国への返還が終了したこと等により、平成２９年度は一人当たりのコストが対前年度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また、補助費等が類似団体と比較して、低くなっている要因については、すべての補助金に終期を設定し、補助金の適正な交付と補助内容の見直しを実施しているためと考えられる。今後も、すべての補助金に終期を設定し、補助金の必要性について十分な検証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普通建設事業費全体では、一人当たりのコストが平成２８年度と比較して、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そのうち、普通建設事業費（うち更新設備）については、新学校給食調理場整備事業が開始されたものの、平成２８年度にリサイクルセンター２１の基幹改良工事や小学校トイレ改修工事などが終了したこと等により、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円となった。一方、普通建設事業費（新規）については、第４期最終処分場整備事業の事業開始等により、一人当たりのコストが平成２８年度と比較して、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今後、第４期最終処分場整備事業、新学校給食調理場建設事業、駅周辺土地区画整理事業、その他市有施設の改修事業などの事業が予定されており、普通建設事業費は一時的に増加していく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今後も増加が見込まれる費目や年度によって波がある費目等が見込まれるため、中長期的な視点に立った計画的な財政運営を進めていく。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212,965
200,825
139.44
75,557,214
73,007,803
2,290,288
42,288,721
68,318,565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91258</xdr:rowOff>
    </xdr:from>
    <xdr:to>
      <xdr:col>24</xdr:col>
      <xdr:colOff>63500</xdr:colOff>
      <xdr:row>35</xdr:row>
      <xdr:rowOff>128270</xdr:rowOff>
    </xdr:to>
    <xdr:cxnSp macro="">
      <xdr:nvCxnSpPr>
        <xdr:cNvPr id="63" name="直線コネクタ 62"/>
        <xdr:cNvCxnSpPr/>
      </xdr:nvCxnSpPr>
      <xdr:spPr>
        <a:xfrm flipV="1">
          <a:off x="3797300" y="6092008"/>
          <a:ext cx="838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135346</xdr:rowOff>
    </xdr:from>
    <xdr:to>
      <xdr:col>19</xdr:col>
      <xdr:colOff>177800</xdr:colOff>
      <xdr:row>35</xdr:row>
      <xdr:rowOff>128270</xdr:rowOff>
    </xdr:to>
    <xdr:cxnSp macro="">
      <xdr:nvCxnSpPr>
        <xdr:cNvPr id="66" name="直線コネクタ 65"/>
        <xdr:cNvCxnSpPr/>
      </xdr:nvCxnSpPr>
      <xdr:spPr>
        <a:xfrm>
          <a:off x="2908300" y="5964646"/>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135346</xdr:rowOff>
    </xdr:from>
    <xdr:to>
      <xdr:col>15</xdr:col>
      <xdr:colOff>50800</xdr:colOff>
      <xdr:row>34</xdr:row>
      <xdr:rowOff>169092</xdr:rowOff>
    </xdr:to>
    <xdr:cxnSp macro="">
      <xdr:nvCxnSpPr>
        <xdr:cNvPr id="69" name="直線コネクタ 68"/>
        <xdr:cNvCxnSpPr/>
      </xdr:nvCxnSpPr>
      <xdr:spPr>
        <a:xfrm flipV="1">
          <a:off x="2019300" y="5964646"/>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89626</xdr:rowOff>
    </xdr:from>
    <xdr:to>
      <xdr:col>10</xdr:col>
      <xdr:colOff>114300</xdr:colOff>
      <xdr:row>34</xdr:row>
      <xdr:rowOff>169092</xdr:rowOff>
    </xdr:to>
    <xdr:cxnSp macro="">
      <xdr:nvCxnSpPr>
        <xdr:cNvPr id="72" name="直線コネクタ 71"/>
        <xdr:cNvCxnSpPr/>
      </xdr:nvCxnSpPr>
      <xdr:spPr>
        <a:xfrm>
          <a:off x="1130300" y="5918926"/>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40458</xdr:rowOff>
    </xdr:from>
    <xdr:to>
      <xdr:col>24</xdr:col>
      <xdr:colOff>114300</xdr:colOff>
      <xdr:row>35</xdr:row>
      <xdr:rowOff>142058</xdr:rowOff>
    </xdr:to>
    <xdr:sp macro="" textlink="">
      <xdr:nvSpPr>
        <xdr:cNvPr id="82" name="楕円 81"/>
        <xdr:cNvSpPr/>
      </xdr:nvSpPr>
      <xdr:spPr>
        <a:xfrm>
          <a:off x="4584700" y="604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63335</xdr:rowOff>
    </xdr:from>
    <xdr:ext cx="469744" cy="259045"/>
    <xdr:sp macro="" textlink="">
      <xdr:nvSpPr>
        <xdr:cNvPr id="83" name="議会費該当値テキスト"/>
        <xdr:cNvSpPr txBox="1"/>
      </xdr:nvSpPr>
      <xdr:spPr>
        <a:xfrm>
          <a:off x="4686300" y="589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4" name="楕円 83"/>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24147</xdr:rowOff>
    </xdr:from>
    <xdr:ext cx="469744" cy="259045"/>
    <xdr:sp macro="" textlink="">
      <xdr:nvSpPr>
        <xdr:cNvPr id="85" name="テキスト ボックス 84"/>
        <xdr:cNvSpPr txBox="1"/>
      </xdr:nvSpPr>
      <xdr:spPr>
        <a:xfrm>
          <a:off x="3562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84546</xdr:rowOff>
    </xdr:from>
    <xdr:to>
      <xdr:col>15</xdr:col>
      <xdr:colOff>101600</xdr:colOff>
      <xdr:row>35</xdr:row>
      <xdr:rowOff>14696</xdr:rowOff>
    </xdr:to>
    <xdr:sp macro="" textlink="">
      <xdr:nvSpPr>
        <xdr:cNvPr id="86" name="楕円 85"/>
        <xdr:cNvSpPr/>
      </xdr:nvSpPr>
      <xdr:spPr>
        <a:xfrm>
          <a:off x="2857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31223</xdr:rowOff>
    </xdr:from>
    <xdr:ext cx="469744" cy="259045"/>
    <xdr:sp macro="" textlink="">
      <xdr:nvSpPr>
        <xdr:cNvPr id="87" name="テキスト ボックス 86"/>
        <xdr:cNvSpPr txBox="1"/>
      </xdr:nvSpPr>
      <xdr:spPr>
        <a:xfrm>
          <a:off x="2673428" y="5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118292</xdr:rowOff>
    </xdr:from>
    <xdr:to>
      <xdr:col>10</xdr:col>
      <xdr:colOff>165100</xdr:colOff>
      <xdr:row>35</xdr:row>
      <xdr:rowOff>48442</xdr:rowOff>
    </xdr:to>
    <xdr:sp macro="" textlink="">
      <xdr:nvSpPr>
        <xdr:cNvPr id="88" name="楕円 87"/>
        <xdr:cNvSpPr/>
      </xdr:nvSpPr>
      <xdr:spPr>
        <a:xfrm>
          <a:off x="1968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89" name="テキスト ボックス 88"/>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38826</xdr:rowOff>
    </xdr:from>
    <xdr:to>
      <xdr:col>6</xdr:col>
      <xdr:colOff>38100</xdr:colOff>
      <xdr:row>34</xdr:row>
      <xdr:rowOff>140426</xdr:rowOff>
    </xdr:to>
    <xdr:sp macro="" textlink="">
      <xdr:nvSpPr>
        <xdr:cNvPr id="90" name="楕円 89"/>
        <xdr:cNvSpPr/>
      </xdr:nvSpPr>
      <xdr:spPr>
        <a:xfrm>
          <a:off x="1079500" y="58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156953</xdr:rowOff>
    </xdr:from>
    <xdr:ext cx="469744" cy="259045"/>
    <xdr:sp macro="" textlink="">
      <xdr:nvSpPr>
        <xdr:cNvPr id="91" name="テキスト ボックス 90"/>
        <xdr:cNvSpPr txBox="1"/>
      </xdr:nvSpPr>
      <xdr:spPr>
        <a:xfrm>
          <a:off x="895428" y="56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132118</xdr:rowOff>
    </xdr:from>
    <xdr:to>
      <xdr:col>24</xdr:col>
      <xdr:colOff>63500</xdr:colOff>
      <xdr:row>58</xdr:row>
      <xdr:rowOff>15837</xdr:rowOff>
    </xdr:to>
    <xdr:cxnSp macro="">
      <xdr:nvCxnSpPr>
        <xdr:cNvPr id="121" name="直線コネクタ 120"/>
        <xdr:cNvCxnSpPr/>
      </xdr:nvCxnSpPr>
      <xdr:spPr>
        <a:xfrm>
          <a:off x="3797300" y="9904768"/>
          <a:ext cx="8382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132118</xdr:rowOff>
    </xdr:from>
    <xdr:to>
      <xdr:col>19</xdr:col>
      <xdr:colOff>177800</xdr:colOff>
      <xdr:row>57</xdr:row>
      <xdr:rowOff>146253</xdr:rowOff>
    </xdr:to>
    <xdr:cxnSp macro="">
      <xdr:nvCxnSpPr>
        <xdr:cNvPr id="124" name="直線コネクタ 123"/>
        <xdr:cNvCxnSpPr/>
      </xdr:nvCxnSpPr>
      <xdr:spPr>
        <a:xfrm flipV="1">
          <a:off x="2908300" y="9904768"/>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96666</xdr:rowOff>
    </xdr:from>
    <xdr:to>
      <xdr:col>15</xdr:col>
      <xdr:colOff>50800</xdr:colOff>
      <xdr:row>57</xdr:row>
      <xdr:rowOff>146253</xdr:rowOff>
    </xdr:to>
    <xdr:cxnSp macro="">
      <xdr:nvCxnSpPr>
        <xdr:cNvPr id="127" name="直線コネクタ 126"/>
        <xdr:cNvCxnSpPr/>
      </xdr:nvCxnSpPr>
      <xdr:spPr>
        <a:xfrm>
          <a:off x="2019300" y="9869316"/>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96666</xdr:rowOff>
    </xdr:from>
    <xdr:to>
      <xdr:col>10</xdr:col>
      <xdr:colOff>114300</xdr:colOff>
      <xdr:row>57</xdr:row>
      <xdr:rowOff>108496</xdr:rowOff>
    </xdr:to>
    <xdr:cxnSp macro="">
      <xdr:nvCxnSpPr>
        <xdr:cNvPr id="130" name="直線コネクタ 129"/>
        <xdr:cNvCxnSpPr/>
      </xdr:nvCxnSpPr>
      <xdr:spPr>
        <a:xfrm flipV="1">
          <a:off x="1130300" y="9869316"/>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136487</xdr:rowOff>
    </xdr:from>
    <xdr:to>
      <xdr:col>24</xdr:col>
      <xdr:colOff>114300</xdr:colOff>
      <xdr:row>58</xdr:row>
      <xdr:rowOff>66637</xdr:rowOff>
    </xdr:to>
    <xdr:sp macro="" textlink="">
      <xdr:nvSpPr>
        <xdr:cNvPr id="140" name="楕円 139"/>
        <xdr:cNvSpPr/>
      </xdr:nvSpPr>
      <xdr:spPr>
        <a:xfrm>
          <a:off x="4584700" y="9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114914</xdr:rowOff>
    </xdr:from>
    <xdr:ext cx="534377" cy="259045"/>
    <xdr:sp macro="" textlink="">
      <xdr:nvSpPr>
        <xdr:cNvPr id="141" name="総務費該当値テキスト"/>
        <xdr:cNvSpPr txBox="1"/>
      </xdr:nvSpPr>
      <xdr:spPr>
        <a:xfrm>
          <a:off x="4686300" y="98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81318</xdr:rowOff>
    </xdr:from>
    <xdr:to>
      <xdr:col>20</xdr:col>
      <xdr:colOff>38100</xdr:colOff>
      <xdr:row>58</xdr:row>
      <xdr:rowOff>11468</xdr:rowOff>
    </xdr:to>
    <xdr:sp macro="" textlink="">
      <xdr:nvSpPr>
        <xdr:cNvPr id="142" name="楕円 141"/>
        <xdr:cNvSpPr/>
      </xdr:nvSpPr>
      <xdr:spPr>
        <a:xfrm>
          <a:off x="3746500" y="98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2595</xdr:rowOff>
    </xdr:from>
    <xdr:ext cx="534377" cy="259045"/>
    <xdr:sp macro="" textlink="">
      <xdr:nvSpPr>
        <xdr:cNvPr id="143" name="テキスト ボックス 142"/>
        <xdr:cNvSpPr txBox="1"/>
      </xdr:nvSpPr>
      <xdr:spPr>
        <a:xfrm>
          <a:off x="3530111" y="99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95453</xdr:rowOff>
    </xdr:from>
    <xdr:to>
      <xdr:col>15</xdr:col>
      <xdr:colOff>101600</xdr:colOff>
      <xdr:row>58</xdr:row>
      <xdr:rowOff>25603</xdr:rowOff>
    </xdr:to>
    <xdr:sp macro="" textlink="">
      <xdr:nvSpPr>
        <xdr:cNvPr id="144" name="楕円 143"/>
        <xdr:cNvSpPr/>
      </xdr:nvSpPr>
      <xdr:spPr>
        <a:xfrm>
          <a:off x="2857500" y="98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16730</xdr:rowOff>
    </xdr:from>
    <xdr:ext cx="534377" cy="259045"/>
    <xdr:sp macro="" textlink="">
      <xdr:nvSpPr>
        <xdr:cNvPr id="145" name="テキスト ボックス 144"/>
        <xdr:cNvSpPr txBox="1"/>
      </xdr:nvSpPr>
      <xdr:spPr>
        <a:xfrm>
          <a:off x="2641111" y="996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45866</xdr:rowOff>
    </xdr:from>
    <xdr:to>
      <xdr:col>10</xdr:col>
      <xdr:colOff>165100</xdr:colOff>
      <xdr:row>57</xdr:row>
      <xdr:rowOff>147466</xdr:rowOff>
    </xdr:to>
    <xdr:sp macro="" textlink="">
      <xdr:nvSpPr>
        <xdr:cNvPr id="146" name="楕円 145"/>
        <xdr:cNvSpPr/>
      </xdr:nvSpPr>
      <xdr:spPr>
        <a:xfrm>
          <a:off x="1968500" y="98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138593</xdr:rowOff>
    </xdr:from>
    <xdr:ext cx="534377" cy="259045"/>
    <xdr:sp macro="" textlink="">
      <xdr:nvSpPr>
        <xdr:cNvPr id="147" name="テキスト ボックス 146"/>
        <xdr:cNvSpPr txBox="1"/>
      </xdr:nvSpPr>
      <xdr:spPr>
        <a:xfrm>
          <a:off x="1752111" y="99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57696</xdr:rowOff>
    </xdr:from>
    <xdr:to>
      <xdr:col>6</xdr:col>
      <xdr:colOff>38100</xdr:colOff>
      <xdr:row>57</xdr:row>
      <xdr:rowOff>159296</xdr:rowOff>
    </xdr:to>
    <xdr:sp macro="" textlink="">
      <xdr:nvSpPr>
        <xdr:cNvPr id="148" name="楕円 147"/>
        <xdr:cNvSpPr/>
      </xdr:nvSpPr>
      <xdr:spPr>
        <a:xfrm>
          <a:off x="1079500" y="98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150423</xdr:rowOff>
    </xdr:from>
    <xdr:ext cx="534377" cy="259045"/>
    <xdr:sp macro="" textlink="">
      <xdr:nvSpPr>
        <xdr:cNvPr id="149" name="テキスト ボックス 148"/>
        <xdr:cNvSpPr txBox="1"/>
      </xdr:nvSpPr>
      <xdr:spPr>
        <a:xfrm>
          <a:off x="863111" y="99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45613</xdr:rowOff>
    </xdr:from>
    <xdr:to>
      <xdr:col>24</xdr:col>
      <xdr:colOff>63500</xdr:colOff>
      <xdr:row>77</xdr:row>
      <xdr:rowOff>70262</xdr:rowOff>
    </xdr:to>
    <xdr:cxnSp macro="">
      <xdr:nvCxnSpPr>
        <xdr:cNvPr id="179" name="直線コネクタ 178"/>
        <xdr:cNvCxnSpPr/>
      </xdr:nvCxnSpPr>
      <xdr:spPr>
        <a:xfrm>
          <a:off x="3797300" y="13247263"/>
          <a:ext cx="8382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45613</xdr:rowOff>
    </xdr:from>
    <xdr:to>
      <xdr:col>19</xdr:col>
      <xdr:colOff>177800</xdr:colOff>
      <xdr:row>77</xdr:row>
      <xdr:rowOff>136137</xdr:rowOff>
    </xdr:to>
    <xdr:cxnSp macro="">
      <xdr:nvCxnSpPr>
        <xdr:cNvPr id="182" name="直線コネクタ 181"/>
        <xdr:cNvCxnSpPr/>
      </xdr:nvCxnSpPr>
      <xdr:spPr>
        <a:xfrm flipV="1">
          <a:off x="2908300" y="13247263"/>
          <a:ext cx="889000" cy="9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136137</xdr:rowOff>
    </xdr:from>
    <xdr:to>
      <xdr:col>15</xdr:col>
      <xdr:colOff>50800</xdr:colOff>
      <xdr:row>77</xdr:row>
      <xdr:rowOff>164122</xdr:rowOff>
    </xdr:to>
    <xdr:cxnSp macro="">
      <xdr:nvCxnSpPr>
        <xdr:cNvPr id="185" name="直線コネクタ 184"/>
        <xdr:cNvCxnSpPr/>
      </xdr:nvCxnSpPr>
      <xdr:spPr>
        <a:xfrm flipV="1">
          <a:off x="2019300" y="13337787"/>
          <a:ext cx="8890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164122</xdr:rowOff>
    </xdr:from>
    <xdr:to>
      <xdr:col>10</xdr:col>
      <xdr:colOff>114300</xdr:colOff>
      <xdr:row>79</xdr:row>
      <xdr:rowOff>28505</xdr:rowOff>
    </xdr:to>
    <xdr:cxnSp macro="">
      <xdr:nvCxnSpPr>
        <xdr:cNvPr id="188" name="直線コネクタ 187"/>
        <xdr:cNvCxnSpPr/>
      </xdr:nvCxnSpPr>
      <xdr:spPr>
        <a:xfrm flipV="1">
          <a:off x="1130300" y="13365772"/>
          <a:ext cx="889000" cy="20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19462</xdr:rowOff>
    </xdr:from>
    <xdr:to>
      <xdr:col>24</xdr:col>
      <xdr:colOff>114300</xdr:colOff>
      <xdr:row>77</xdr:row>
      <xdr:rowOff>121062</xdr:rowOff>
    </xdr:to>
    <xdr:sp macro="" textlink="">
      <xdr:nvSpPr>
        <xdr:cNvPr id="198" name="楕円 197"/>
        <xdr:cNvSpPr/>
      </xdr:nvSpPr>
      <xdr:spPr>
        <a:xfrm>
          <a:off x="4584700" y="132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169339</xdr:rowOff>
    </xdr:from>
    <xdr:ext cx="599010" cy="259045"/>
    <xdr:sp macro="" textlink="">
      <xdr:nvSpPr>
        <xdr:cNvPr id="199" name="民生費該当値テキスト"/>
        <xdr:cNvSpPr txBox="1"/>
      </xdr:nvSpPr>
      <xdr:spPr>
        <a:xfrm>
          <a:off x="4686300" y="1319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166263</xdr:rowOff>
    </xdr:from>
    <xdr:to>
      <xdr:col>20</xdr:col>
      <xdr:colOff>38100</xdr:colOff>
      <xdr:row>77</xdr:row>
      <xdr:rowOff>96413</xdr:rowOff>
    </xdr:to>
    <xdr:sp macro="" textlink="">
      <xdr:nvSpPr>
        <xdr:cNvPr id="200" name="楕円 199"/>
        <xdr:cNvSpPr/>
      </xdr:nvSpPr>
      <xdr:spPr>
        <a:xfrm>
          <a:off x="3746500" y="13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87540</xdr:rowOff>
    </xdr:from>
    <xdr:ext cx="599010" cy="259045"/>
    <xdr:sp macro="" textlink="">
      <xdr:nvSpPr>
        <xdr:cNvPr id="201" name="テキスト ボックス 200"/>
        <xdr:cNvSpPr txBox="1"/>
      </xdr:nvSpPr>
      <xdr:spPr>
        <a:xfrm>
          <a:off x="3497795" y="1328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85337</xdr:rowOff>
    </xdr:from>
    <xdr:to>
      <xdr:col>15</xdr:col>
      <xdr:colOff>101600</xdr:colOff>
      <xdr:row>78</xdr:row>
      <xdr:rowOff>15487</xdr:rowOff>
    </xdr:to>
    <xdr:sp macro="" textlink="">
      <xdr:nvSpPr>
        <xdr:cNvPr id="202" name="楕円 201"/>
        <xdr:cNvSpPr/>
      </xdr:nvSpPr>
      <xdr:spPr>
        <a:xfrm>
          <a:off x="2857500" y="13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6614</xdr:rowOff>
    </xdr:from>
    <xdr:ext cx="599010" cy="259045"/>
    <xdr:sp macro="" textlink="">
      <xdr:nvSpPr>
        <xdr:cNvPr id="203" name="テキスト ボックス 202"/>
        <xdr:cNvSpPr txBox="1"/>
      </xdr:nvSpPr>
      <xdr:spPr>
        <a:xfrm>
          <a:off x="2608795" y="1337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113322</xdr:rowOff>
    </xdr:from>
    <xdr:to>
      <xdr:col>10</xdr:col>
      <xdr:colOff>165100</xdr:colOff>
      <xdr:row>78</xdr:row>
      <xdr:rowOff>43472</xdr:rowOff>
    </xdr:to>
    <xdr:sp macro="" textlink="">
      <xdr:nvSpPr>
        <xdr:cNvPr id="204" name="楕円 203"/>
        <xdr:cNvSpPr/>
      </xdr:nvSpPr>
      <xdr:spPr>
        <a:xfrm>
          <a:off x="1968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34599</xdr:rowOff>
    </xdr:from>
    <xdr:ext cx="599010" cy="259045"/>
    <xdr:sp macro="" textlink="">
      <xdr:nvSpPr>
        <xdr:cNvPr id="205" name="テキスト ボックス 204"/>
        <xdr:cNvSpPr txBox="1"/>
      </xdr:nvSpPr>
      <xdr:spPr>
        <a:xfrm>
          <a:off x="1719795" y="1340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149155</xdr:rowOff>
    </xdr:from>
    <xdr:to>
      <xdr:col>6</xdr:col>
      <xdr:colOff>38100</xdr:colOff>
      <xdr:row>79</xdr:row>
      <xdr:rowOff>79305</xdr:rowOff>
    </xdr:to>
    <xdr:sp macro="" textlink="">
      <xdr:nvSpPr>
        <xdr:cNvPr id="206" name="楕円 205"/>
        <xdr:cNvSpPr/>
      </xdr:nvSpPr>
      <xdr:spPr>
        <a:xfrm>
          <a:off x="1079500" y="135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70432</xdr:rowOff>
    </xdr:from>
    <xdr:ext cx="599010" cy="259045"/>
    <xdr:sp macro="" textlink="">
      <xdr:nvSpPr>
        <xdr:cNvPr id="207" name="テキスト ボックス 206"/>
        <xdr:cNvSpPr txBox="1"/>
      </xdr:nvSpPr>
      <xdr:spPr>
        <a:xfrm>
          <a:off x="830795" y="1361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58227</xdr:rowOff>
    </xdr:from>
    <xdr:to>
      <xdr:col>24</xdr:col>
      <xdr:colOff>63500</xdr:colOff>
      <xdr:row>97</xdr:row>
      <xdr:rowOff>8666</xdr:rowOff>
    </xdr:to>
    <xdr:cxnSp macro="">
      <xdr:nvCxnSpPr>
        <xdr:cNvPr id="235" name="直線コネクタ 234"/>
        <xdr:cNvCxnSpPr/>
      </xdr:nvCxnSpPr>
      <xdr:spPr>
        <a:xfrm>
          <a:off x="3797300" y="16345977"/>
          <a:ext cx="838200" cy="29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41494</xdr:rowOff>
    </xdr:from>
    <xdr:to>
      <xdr:col>19</xdr:col>
      <xdr:colOff>177800</xdr:colOff>
      <xdr:row>95</xdr:row>
      <xdr:rowOff>58227</xdr:rowOff>
    </xdr:to>
    <xdr:cxnSp macro="">
      <xdr:nvCxnSpPr>
        <xdr:cNvPr id="238" name="直線コネクタ 237"/>
        <xdr:cNvCxnSpPr/>
      </xdr:nvCxnSpPr>
      <xdr:spPr>
        <a:xfrm>
          <a:off x="2908300" y="16329244"/>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136548</xdr:rowOff>
    </xdr:from>
    <xdr:ext cx="534377" cy="259045"/>
    <xdr:sp macro="" textlink="">
      <xdr:nvSpPr>
        <xdr:cNvPr id="240" name="テキスト ボックス 239"/>
        <xdr:cNvSpPr txBox="1"/>
      </xdr:nvSpPr>
      <xdr:spPr>
        <a:xfrm>
          <a:off x="3530111" y="16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41494</xdr:rowOff>
    </xdr:from>
    <xdr:to>
      <xdr:col>15</xdr:col>
      <xdr:colOff>50800</xdr:colOff>
      <xdr:row>96</xdr:row>
      <xdr:rowOff>138419</xdr:rowOff>
    </xdr:to>
    <xdr:cxnSp macro="">
      <xdr:nvCxnSpPr>
        <xdr:cNvPr id="241" name="直線コネクタ 240"/>
        <xdr:cNvCxnSpPr/>
      </xdr:nvCxnSpPr>
      <xdr:spPr>
        <a:xfrm flipV="1">
          <a:off x="2019300" y="16329244"/>
          <a:ext cx="889000" cy="26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138419</xdr:rowOff>
    </xdr:from>
    <xdr:to>
      <xdr:col>10</xdr:col>
      <xdr:colOff>114300</xdr:colOff>
      <xdr:row>97</xdr:row>
      <xdr:rowOff>77704</xdr:rowOff>
    </xdr:to>
    <xdr:cxnSp macro="">
      <xdr:nvCxnSpPr>
        <xdr:cNvPr id="244" name="直線コネクタ 243"/>
        <xdr:cNvCxnSpPr/>
      </xdr:nvCxnSpPr>
      <xdr:spPr>
        <a:xfrm flipV="1">
          <a:off x="1130300" y="16597619"/>
          <a:ext cx="889000" cy="1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129316</xdr:rowOff>
    </xdr:from>
    <xdr:to>
      <xdr:col>24</xdr:col>
      <xdr:colOff>114300</xdr:colOff>
      <xdr:row>97</xdr:row>
      <xdr:rowOff>59466</xdr:rowOff>
    </xdr:to>
    <xdr:sp macro="" textlink="">
      <xdr:nvSpPr>
        <xdr:cNvPr id="254" name="楕円 253"/>
        <xdr:cNvSpPr/>
      </xdr:nvSpPr>
      <xdr:spPr>
        <a:xfrm>
          <a:off x="4584700" y="165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107743</xdr:rowOff>
    </xdr:from>
    <xdr:ext cx="534377" cy="259045"/>
    <xdr:sp macro="" textlink="">
      <xdr:nvSpPr>
        <xdr:cNvPr id="255" name="衛生費該当値テキスト"/>
        <xdr:cNvSpPr txBox="1"/>
      </xdr:nvSpPr>
      <xdr:spPr>
        <a:xfrm>
          <a:off x="4686300" y="165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7427</xdr:rowOff>
    </xdr:from>
    <xdr:to>
      <xdr:col>20</xdr:col>
      <xdr:colOff>38100</xdr:colOff>
      <xdr:row>95</xdr:row>
      <xdr:rowOff>109027</xdr:rowOff>
    </xdr:to>
    <xdr:sp macro="" textlink="">
      <xdr:nvSpPr>
        <xdr:cNvPr id="256" name="楕円 255"/>
        <xdr:cNvSpPr/>
      </xdr:nvSpPr>
      <xdr:spPr>
        <a:xfrm>
          <a:off x="3746500" y="162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125554</xdr:rowOff>
    </xdr:from>
    <xdr:ext cx="534377" cy="259045"/>
    <xdr:sp macro="" textlink="">
      <xdr:nvSpPr>
        <xdr:cNvPr id="257" name="テキスト ボックス 256"/>
        <xdr:cNvSpPr txBox="1"/>
      </xdr:nvSpPr>
      <xdr:spPr>
        <a:xfrm>
          <a:off x="3530111" y="160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162144</xdr:rowOff>
    </xdr:from>
    <xdr:to>
      <xdr:col>15</xdr:col>
      <xdr:colOff>101600</xdr:colOff>
      <xdr:row>95</xdr:row>
      <xdr:rowOff>92294</xdr:rowOff>
    </xdr:to>
    <xdr:sp macro="" textlink="">
      <xdr:nvSpPr>
        <xdr:cNvPr id="258" name="楕円 257"/>
        <xdr:cNvSpPr/>
      </xdr:nvSpPr>
      <xdr:spPr>
        <a:xfrm>
          <a:off x="2857500" y="162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108821</xdr:rowOff>
    </xdr:from>
    <xdr:ext cx="534377" cy="259045"/>
    <xdr:sp macro="" textlink="">
      <xdr:nvSpPr>
        <xdr:cNvPr id="259" name="テキスト ボックス 258"/>
        <xdr:cNvSpPr txBox="1"/>
      </xdr:nvSpPr>
      <xdr:spPr>
        <a:xfrm>
          <a:off x="2641111" y="160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87619</xdr:rowOff>
    </xdr:from>
    <xdr:to>
      <xdr:col>10</xdr:col>
      <xdr:colOff>165100</xdr:colOff>
      <xdr:row>97</xdr:row>
      <xdr:rowOff>17769</xdr:rowOff>
    </xdr:to>
    <xdr:sp macro="" textlink="">
      <xdr:nvSpPr>
        <xdr:cNvPr id="260" name="楕円 259"/>
        <xdr:cNvSpPr/>
      </xdr:nvSpPr>
      <xdr:spPr>
        <a:xfrm>
          <a:off x="1968500" y="165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8896</xdr:rowOff>
    </xdr:from>
    <xdr:ext cx="534377" cy="259045"/>
    <xdr:sp macro="" textlink="">
      <xdr:nvSpPr>
        <xdr:cNvPr id="261" name="テキスト ボックス 260"/>
        <xdr:cNvSpPr txBox="1"/>
      </xdr:nvSpPr>
      <xdr:spPr>
        <a:xfrm>
          <a:off x="1752111" y="166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26904</xdr:rowOff>
    </xdr:from>
    <xdr:to>
      <xdr:col>6</xdr:col>
      <xdr:colOff>38100</xdr:colOff>
      <xdr:row>97</xdr:row>
      <xdr:rowOff>128504</xdr:rowOff>
    </xdr:to>
    <xdr:sp macro="" textlink="">
      <xdr:nvSpPr>
        <xdr:cNvPr id="262" name="楕円 261"/>
        <xdr:cNvSpPr/>
      </xdr:nvSpPr>
      <xdr:spPr>
        <a:xfrm>
          <a:off x="1079500" y="166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119631</xdr:rowOff>
    </xdr:from>
    <xdr:ext cx="534377" cy="259045"/>
    <xdr:sp macro="" textlink="">
      <xdr:nvSpPr>
        <xdr:cNvPr id="263" name="テキスト ボックス 262"/>
        <xdr:cNvSpPr txBox="1"/>
      </xdr:nvSpPr>
      <xdr:spPr>
        <a:xfrm>
          <a:off x="863111" y="167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161646</xdr:rowOff>
    </xdr:from>
    <xdr:to>
      <xdr:col>55</xdr:col>
      <xdr:colOff>0</xdr:colOff>
      <xdr:row>36</xdr:row>
      <xdr:rowOff>163246</xdr:rowOff>
    </xdr:to>
    <xdr:cxnSp macro="">
      <xdr:nvCxnSpPr>
        <xdr:cNvPr id="290" name="直線コネクタ 289"/>
        <xdr:cNvCxnSpPr/>
      </xdr:nvCxnSpPr>
      <xdr:spPr>
        <a:xfrm>
          <a:off x="9639300" y="633384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1"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99466</xdr:rowOff>
    </xdr:from>
    <xdr:to>
      <xdr:col>50</xdr:col>
      <xdr:colOff>114300</xdr:colOff>
      <xdr:row>36</xdr:row>
      <xdr:rowOff>161646</xdr:rowOff>
    </xdr:to>
    <xdr:cxnSp macro="">
      <xdr:nvCxnSpPr>
        <xdr:cNvPr id="293" name="直線コネクタ 292"/>
        <xdr:cNvCxnSpPr/>
      </xdr:nvCxnSpPr>
      <xdr:spPr>
        <a:xfrm>
          <a:off x="8750300" y="6100216"/>
          <a:ext cx="8890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5" name="テキスト ボックス 294"/>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99466</xdr:rowOff>
    </xdr:from>
    <xdr:to>
      <xdr:col>45</xdr:col>
      <xdr:colOff>177800</xdr:colOff>
      <xdr:row>36</xdr:row>
      <xdr:rowOff>144500</xdr:rowOff>
    </xdr:to>
    <xdr:cxnSp macro="">
      <xdr:nvCxnSpPr>
        <xdr:cNvPr id="296" name="直線コネクタ 295"/>
        <xdr:cNvCxnSpPr/>
      </xdr:nvCxnSpPr>
      <xdr:spPr>
        <a:xfrm flipV="1">
          <a:off x="7861300" y="6100216"/>
          <a:ext cx="889000" cy="2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40352</xdr:rowOff>
    </xdr:from>
    <xdr:ext cx="469744" cy="259045"/>
    <xdr:sp macro="" textlink="">
      <xdr:nvSpPr>
        <xdr:cNvPr id="298" name="テキスト ボックス 297"/>
        <xdr:cNvSpPr txBox="1"/>
      </xdr:nvSpPr>
      <xdr:spPr>
        <a:xfrm>
          <a:off x="8515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84379</xdr:rowOff>
    </xdr:from>
    <xdr:to>
      <xdr:col>41</xdr:col>
      <xdr:colOff>50800</xdr:colOff>
      <xdr:row>36</xdr:row>
      <xdr:rowOff>144500</xdr:rowOff>
    </xdr:to>
    <xdr:cxnSp macro="">
      <xdr:nvCxnSpPr>
        <xdr:cNvPr id="299" name="直線コネクタ 298"/>
        <xdr:cNvCxnSpPr/>
      </xdr:nvCxnSpPr>
      <xdr:spPr>
        <a:xfrm>
          <a:off x="6972300" y="6256579"/>
          <a:ext cx="889000" cy="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112446</xdr:rowOff>
    </xdr:from>
    <xdr:to>
      <xdr:col>55</xdr:col>
      <xdr:colOff>50800</xdr:colOff>
      <xdr:row>37</xdr:row>
      <xdr:rowOff>42596</xdr:rowOff>
    </xdr:to>
    <xdr:sp macro="" textlink="">
      <xdr:nvSpPr>
        <xdr:cNvPr id="309" name="楕円 308"/>
        <xdr:cNvSpPr/>
      </xdr:nvSpPr>
      <xdr:spPr>
        <a:xfrm>
          <a:off x="104267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135323</xdr:rowOff>
    </xdr:from>
    <xdr:ext cx="469744" cy="259045"/>
    <xdr:sp macro="" textlink="">
      <xdr:nvSpPr>
        <xdr:cNvPr id="310" name="労働費該当値テキスト"/>
        <xdr:cNvSpPr txBox="1"/>
      </xdr:nvSpPr>
      <xdr:spPr>
        <a:xfrm>
          <a:off x="10528300" y="61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110846</xdr:rowOff>
    </xdr:from>
    <xdr:to>
      <xdr:col>50</xdr:col>
      <xdr:colOff>165100</xdr:colOff>
      <xdr:row>37</xdr:row>
      <xdr:rowOff>40996</xdr:rowOff>
    </xdr:to>
    <xdr:sp macro="" textlink="">
      <xdr:nvSpPr>
        <xdr:cNvPr id="311" name="楕円 310"/>
        <xdr:cNvSpPr/>
      </xdr:nvSpPr>
      <xdr:spPr>
        <a:xfrm>
          <a:off x="9588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57523</xdr:rowOff>
    </xdr:from>
    <xdr:ext cx="469744" cy="259045"/>
    <xdr:sp macro="" textlink="">
      <xdr:nvSpPr>
        <xdr:cNvPr id="312" name="テキスト ボックス 311"/>
        <xdr:cNvSpPr txBox="1"/>
      </xdr:nvSpPr>
      <xdr:spPr>
        <a:xfrm>
          <a:off x="9404428" y="605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48666</xdr:rowOff>
    </xdr:from>
    <xdr:to>
      <xdr:col>46</xdr:col>
      <xdr:colOff>38100</xdr:colOff>
      <xdr:row>35</xdr:row>
      <xdr:rowOff>150266</xdr:rowOff>
    </xdr:to>
    <xdr:sp macro="" textlink="">
      <xdr:nvSpPr>
        <xdr:cNvPr id="313" name="楕円 312"/>
        <xdr:cNvSpPr/>
      </xdr:nvSpPr>
      <xdr:spPr>
        <a:xfrm>
          <a:off x="8699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166793</xdr:rowOff>
    </xdr:from>
    <xdr:ext cx="469744" cy="259045"/>
    <xdr:sp macro="" textlink="">
      <xdr:nvSpPr>
        <xdr:cNvPr id="314" name="テキスト ボックス 313"/>
        <xdr:cNvSpPr txBox="1"/>
      </xdr:nvSpPr>
      <xdr:spPr>
        <a:xfrm>
          <a:off x="8515428" y="58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93700</xdr:rowOff>
    </xdr:from>
    <xdr:to>
      <xdr:col>41</xdr:col>
      <xdr:colOff>101600</xdr:colOff>
      <xdr:row>37</xdr:row>
      <xdr:rowOff>23850</xdr:rowOff>
    </xdr:to>
    <xdr:sp macro="" textlink="">
      <xdr:nvSpPr>
        <xdr:cNvPr id="315" name="楕円 314"/>
        <xdr:cNvSpPr/>
      </xdr:nvSpPr>
      <xdr:spPr>
        <a:xfrm>
          <a:off x="78105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14977</xdr:rowOff>
    </xdr:from>
    <xdr:ext cx="469744" cy="259045"/>
    <xdr:sp macro="" textlink="">
      <xdr:nvSpPr>
        <xdr:cNvPr id="316" name="テキスト ボックス 315"/>
        <xdr:cNvSpPr txBox="1"/>
      </xdr:nvSpPr>
      <xdr:spPr>
        <a:xfrm>
          <a:off x="7626428" y="63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33579</xdr:rowOff>
    </xdr:from>
    <xdr:to>
      <xdr:col>36</xdr:col>
      <xdr:colOff>165100</xdr:colOff>
      <xdr:row>36</xdr:row>
      <xdr:rowOff>135179</xdr:rowOff>
    </xdr:to>
    <xdr:sp macro="" textlink="">
      <xdr:nvSpPr>
        <xdr:cNvPr id="317" name="楕円 316"/>
        <xdr:cNvSpPr/>
      </xdr:nvSpPr>
      <xdr:spPr>
        <a:xfrm>
          <a:off x="6921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151706</xdr:rowOff>
    </xdr:from>
    <xdr:ext cx="469744" cy="259045"/>
    <xdr:sp macro="" textlink="">
      <xdr:nvSpPr>
        <xdr:cNvPr id="318" name="テキスト ボックス 317"/>
        <xdr:cNvSpPr txBox="1"/>
      </xdr:nvSpPr>
      <xdr:spPr>
        <a:xfrm>
          <a:off x="6737428" y="59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138329</xdr:rowOff>
    </xdr:from>
    <xdr:to>
      <xdr:col>55</xdr:col>
      <xdr:colOff>0</xdr:colOff>
      <xdr:row>57</xdr:row>
      <xdr:rowOff>68559</xdr:rowOff>
    </xdr:to>
    <xdr:cxnSp macro="">
      <xdr:nvCxnSpPr>
        <xdr:cNvPr id="345" name="直線コネクタ 344"/>
        <xdr:cNvCxnSpPr/>
      </xdr:nvCxnSpPr>
      <xdr:spPr>
        <a:xfrm>
          <a:off x="9639300" y="9739529"/>
          <a:ext cx="838200" cy="10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130053</xdr:rowOff>
    </xdr:from>
    <xdr:to>
      <xdr:col>50</xdr:col>
      <xdr:colOff>114300</xdr:colOff>
      <xdr:row>56</xdr:row>
      <xdr:rowOff>138329</xdr:rowOff>
    </xdr:to>
    <xdr:cxnSp macro="">
      <xdr:nvCxnSpPr>
        <xdr:cNvPr id="348" name="直線コネクタ 347"/>
        <xdr:cNvCxnSpPr/>
      </xdr:nvCxnSpPr>
      <xdr:spPr>
        <a:xfrm>
          <a:off x="8750300" y="9045453"/>
          <a:ext cx="889000" cy="69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0" name="テキスト ボックス 349"/>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130053</xdr:rowOff>
    </xdr:from>
    <xdr:to>
      <xdr:col>45</xdr:col>
      <xdr:colOff>177800</xdr:colOff>
      <xdr:row>56</xdr:row>
      <xdr:rowOff>17765</xdr:rowOff>
    </xdr:to>
    <xdr:cxnSp macro="">
      <xdr:nvCxnSpPr>
        <xdr:cNvPr id="351" name="直線コネクタ 350"/>
        <xdr:cNvCxnSpPr/>
      </xdr:nvCxnSpPr>
      <xdr:spPr>
        <a:xfrm flipV="1">
          <a:off x="7861300" y="9045453"/>
          <a:ext cx="889000" cy="57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17765</xdr:rowOff>
    </xdr:from>
    <xdr:to>
      <xdr:col>41</xdr:col>
      <xdr:colOff>50800</xdr:colOff>
      <xdr:row>57</xdr:row>
      <xdr:rowOff>57770</xdr:rowOff>
    </xdr:to>
    <xdr:cxnSp macro="">
      <xdr:nvCxnSpPr>
        <xdr:cNvPr id="354" name="直線コネクタ 353"/>
        <xdr:cNvCxnSpPr/>
      </xdr:nvCxnSpPr>
      <xdr:spPr>
        <a:xfrm flipV="1">
          <a:off x="6972300" y="961896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17759</xdr:rowOff>
    </xdr:from>
    <xdr:to>
      <xdr:col>55</xdr:col>
      <xdr:colOff>50800</xdr:colOff>
      <xdr:row>57</xdr:row>
      <xdr:rowOff>119359</xdr:rowOff>
    </xdr:to>
    <xdr:sp macro="" textlink="">
      <xdr:nvSpPr>
        <xdr:cNvPr id="364" name="楕円 363"/>
        <xdr:cNvSpPr/>
      </xdr:nvSpPr>
      <xdr:spPr>
        <a:xfrm>
          <a:off x="104267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40636</xdr:rowOff>
    </xdr:from>
    <xdr:ext cx="469744" cy="259045"/>
    <xdr:sp macro="" textlink="">
      <xdr:nvSpPr>
        <xdr:cNvPr id="365" name="農林水産業費該当値テキスト"/>
        <xdr:cNvSpPr txBox="1"/>
      </xdr:nvSpPr>
      <xdr:spPr>
        <a:xfrm>
          <a:off x="10528300" y="96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87529</xdr:rowOff>
    </xdr:from>
    <xdr:to>
      <xdr:col>50</xdr:col>
      <xdr:colOff>165100</xdr:colOff>
      <xdr:row>57</xdr:row>
      <xdr:rowOff>17679</xdr:rowOff>
    </xdr:to>
    <xdr:sp macro="" textlink="">
      <xdr:nvSpPr>
        <xdr:cNvPr id="366" name="楕円 365"/>
        <xdr:cNvSpPr/>
      </xdr:nvSpPr>
      <xdr:spPr>
        <a:xfrm>
          <a:off x="9588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34206</xdr:rowOff>
    </xdr:from>
    <xdr:ext cx="469744" cy="259045"/>
    <xdr:sp macro="" textlink="">
      <xdr:nvSpPr>
        <xdr:cNvPr id="367" name="テキスト ボックス 366"/>
        <xdr:cNvSpPr txBox="1"/>
      </xdr:nvSpPr>
      <xdr:spPr>
        <a:xfrm>
          <a:off x="9404428"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79253</xdr:rowOff>
    </xdr:from>
    <xdr:to>
      <xdr:col>46</xdr:col>
      <xdr:colOff>38100</xdr:colOff>
      <xdr:row>53</xdr:row>
      <xdr:rowOff>9403</xdr:rowOff>
    </xdr:to>
    <xdr:sp macro="" textlink="">
      <xdr:nvSpPr>
        <xdr:cNvPr id="368" name="楕円 367"/>
        <xdr:cNvSpPr/>
      </xdr:nvSpPr>
      <xdr:spPr>
        <a:xfrm>
          <a:off x="8699500" y="89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25930</xdr:rowOff>
    </xdr:from>
    <xdr:ext cx="534377" cy="259045"/>
    <xdr:sp macro="" textlink="">
      <xdr:nvSpPr>
        <xdr:cNvPr id="369" name="テキスト ボックス 368"/>
        <xdr:cNvSpPr txBox="1"/>
      </xdr:nvSpPr>
      <xdr:spPr>
        <a:xfrm>
          <a:off x="8483111" y="87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138415</xdr:rowOff>
    </xdr:from>
    <xdr:to>
      <xdr:col>41</xdr:col>
      <xdr:colOff>101600</xdr:colOff>
      <xdr:row>56</xdr:row>
      <xdr:rowOff>68565</xdr:rowOff>
    </xdr:to>
    <xdr:sp macro="" textlink="">
      <xdr:nvSpPr>
        <xdr:cNvPr id="370" name="楕円 369"/>
        <xdr:cNvSpPr/>
      </xdr:nvSpPr>
      <xdr:spPr>
        <a:xfrm>
          <a:off x="7810500" y="95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85092</xdr:rowOff>
    </xdr:from>
    <xdr:ext cx="534377" cy="259045"/>
    <xdr:sp macro="" textlink="">
      <xdr:nvSpPr>
        <xdr:cNvPr id="371" name="テキスト ボックス 370"/>
        <xdr:cNvSpPr txBox="1"/>
      </xdr:nvSpPr>
      <xdr:spPr>
        <a:xfrm>
          <a:off x="7594111" y="93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6970</xdr:rowOff>
    </xdr:from>
    <xdr:to>
      <xdr:col>36</xdr:col>
      <xdr:colOff>165100</xdr:colOff>
      <xdr:row>57</xdr:row>
      <xdr:rowOff>108570</xdr:rowOff>
    </xdr:to>
    <xdr:sp macro="" textlink="">
      <xdr:nvSpPr>
        <xdr:cNvPr id="372" name="楕円 371"/>
        <xdr:cNvSpPr/>
      </xdr:nvSpPr>
      <xdr:spPr>
        <a:xfrm>
          <a:off x="6921500" y="97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125097</xdr:rowOff>
    </xdr:from>
    <xdr:ext cx="469744" cy="259045"/>
    <xdr:sp macro="" textlink="">
      <xdr:nvSpPr>
        <xdr:cNvPr id="373" name="テキスト ボックス 372"/>
        <xdr:cNvSpPr txBox="1"/>
      </xdr:nvSpPr>
      <xdr:spPr>
        <a:xfrm>
          <a:off x="6737428" y="95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126309</xdr:rowOff>
    </xdr:from>
    <xdr:to>
      <xdr:col>55</xdr:col>
      <xdr:colOff>0</xdr:colOff>
      <xdr:row>77</xdr:row>
      <xdr:rowOff>131794</xdr:rowOff>
    </xdr:to>
    <xdr:cxnSp macro="">
      <xdr:nvCxnSpPr>
        <xdr:cNvPr id="402" name="直線コネクタ 401"/>
        <xdr:cNvCxnSpPr/>
      </xdr:nvCxnSpPr>
      <xdr:spPr>
        <a:xfrm>
          <a:off x="9639300" y="13327959"/>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3"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33629</xdr:rowOff>
    </xdr:from>
    <xdr:to>
      <xdr:col>50</xdr:col>
      <xdr:colOff>114300</xdr:colOff>
      <xdr:row>77</xdr:row>
      <xdr:rowOff>126309</xdr:rowOff>
    </xdr:to>
    <xdr:cxnSp macro="">
      <xdr:nvCxnSpPr>
        <xdr:cNvPr id="405" name="直線コネクタ 404"/>
        <xdr:cNvCxnSpPr/>
      </xdr:nvCxnSpPr>
      <xdr:spPr>
        <a:xfrm>
          <a:off x="8750300" y="13235279"/>
          <a:ext cx="889000" cy="9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07" name="テキスト ボックス 406"/>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33629</xdr:rowOff>
    </xdr:from>
    <xdr:to>
      <xdr:col>45</xdr:col>
      <xdr:colOff>177800</xdr:colOff>
      <xdr:row>77</xdr:row>
      <xdr:rowOff>152291</xdr:rowOff>
    </xdr:to>
    <xdr:cxnSp macro="">
      <xdr:nvCxnSpPr>
        <xdr:cNvPr id="408" name="直線コネクタ 407"/>
        <xdr:cNvCxnSpPr/>
      </xdr:nvCxnSpPr>
      <xdr:spPr>
        <a:xfrm flipV="1">
          <a:off x="7861300" y="13235279"/>
          <a:ext cx="889000" cy="1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0" name="テキスト ボックス 409"/>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152291</xdr:rowOff>
    </xdr:from>
    <xdr:to>
      <xdr:col>41</xdr:col>
      <xdr:colOff>50800</xdr:colOff>
      <xdr:row>77</xdr:row>
      <xdr:rowOff>153188</xdr:rowOff>
    </xdr:to>
    <xdr:cxnSp macro="">
      <xdr:nvCxnSpPr>
        <xdr:cNvPr id="411" name="直線コネクタ 410"/>
        <xdr:cNvCxnSpPr/>
      </xdr:nvCxnSpPr>
      <xdr:spPr>
        <a:xfrm flipV="1">
          <a:off x="6972300" y="13353941"/>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3" name="テキスト ボックス 412"/>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15" name="テキスト ボックス 414"/>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80994</xdr:rowOff>
    </xdr:from>
    <xdr:to>
      <xdr:col>55</xdr:col>
      <xdr:colOff>50800</xdr:colOff>
      <xdr:row>78</xdr:row>
      <xdr:rowOff>11144</xdr:rowOff>
    </xdr:to>
    <xdr:sp macro="" textlink="">
      <xdr:nvSpPr>
        <xdr:cNvPr id="421" name="楕円 420"/>
        <xdr:cNvSpPr/>
      </xdr:nvSpPr>
      <xdr:spPr>
        <a:xfrm>
          <a:off x="10426700" y="132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103871</xdr:rowOff>
    </xdr:from>
    <xdr:ext cx="534377" cy="259045"/>
    <xdr:sp macro="" textlink="">
      <xdr:nvSpPr>
        <xdr:cNvPr id="422" name="商工費該当値テキスト"/>
        <xdr:cNvSpPr txBox="1"/>
      </xdr:nvSpPr>
      <xdr:spPr>
        <a:xfrm>
          <a:off x="10528300" y="131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75509</xdr:rowOff>
    </xdr:from>
    <xdr:to>
      <xdr:col>50</xdr:col>
      <xdr:colOff>165100</xdr:colOff>
      <xdr:row>78</xdr:row>
      <xdr:rowOff>5659</xdr:rowOff>
    </xdr:to>
    <xdr:sp macro="" textlink="">
      <xdr:nvSpPr>
        <xdr:cNvPr id="423" name="楕円 422"/>
        <xdr:cNvSpPr/>
      </xdr:nvSpPr>
      <xdr:spPr>
        <a:xfrm>
          <a:off x="9588500" y="1327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22186</xdr:rowOff>
    </xdr:from>
    <xdr:ext cx="534377" cy="259045"/>
    <xdr:sp macro="" textlink="">
      <xdr:nvSpPr>
        <xdr:cNvPr id="424" name="テキスト ボックス 423"/>
        <xdr:cNvSpPr txBox="1"/>
      </xdr:nvSpPr>
      <xdr:spPr>
        <a:xfrm>
          <a:off x="9372111" y="130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154279</xdr:rowOff>
    </xdr:from>
    <xdr:to>
      <xdr:col>46</xdr:col>
      <xdr:colOff>38100</xdr:colOff>
      <xdr:row>77</xdr:row>
      <xdr:rowOff>84429</xdr:rowOff>
    </xdr:to>
    <xdr:sp macro="" textlink="">
      <xdr:nvSpPr>
        <xdr:cNvPr id="425" name="楕円 424"/>
        <xdr:cNvSpPr/>
      </xdr:nvSpPr>
      <xdr:spPr>
        <a:xfrm>
          <a:off x="86995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100957</xdr:rowOff>
    </xdr:from>
    <xdr:ext cx="534377" cy="259045"/>
    <xdr:sp macro="" textlink="">
      <xdr:nvSpPr>
        <xdr:cNvPr id="426" name="テキスト ボックス 425"/>
        <xdr:cNvSpPr txBox="1"/>
      </xdr:nvSpPr>
      <xdr:spPr>
        <a:xfrm>
          <a:off x="8483111" y="129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101491</xdr:rowOff>
    </xdr:from>
    <xdr:to>
      <xdr:col>41</xdr:col>
      <xdr:colOff>101600</xdr:colOff>
      <xdr:row>78</xdr:row>
      <xdr:rowOff>31641</xdr:rowOff>
    </xdr:to>
    <xdr:sp macro="" textlink="">
      <xdr:nvSpPr>
        <xdr:cNvPr id="427" name="楕円 426"/>
        <xdr:cNvSpPr/>
      </xdr:nvSpPr>
      <xdr:spPr>
        <a:xfrm>
          <a:off x="7810500" y="133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48168</xdr:rowOff>
    </xdr:from>
    <xdr:ext cx="534377" cy="259045"/>
    <xdr:sp macro="" textlink="">
      <xdr:nvSpPr>
        <xdr:cNvPr id="428" name="テキスト ボックス 427"/>
        <xdr:cNvSpPr txBox="1"/>
      </xdr:nvSpPr>
      <xdr:spPr>
        <a:xfrm>
          <a:off x="7594111" y="130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102388</xdr:rowOff>
    </xdr:from>
    <xdr:to>
      <xdr:col>36</xdr:col>
      <xdr:colOff>165100</xdr:colOff>
      <xdr:row>78</xdr:row>
      <xdr:rowOff>32538</xdr:rowOff>
    </xdr:to>
    <xdr:sp macro="" textlink="">
      <xdr:nvSpPr>
        <xdr:cNvPr id="429" name="楕円 428"/>
        <xdr:cNvSpPr/>
      </xdr:nvSpPr>
      <xdr:spPr>
        <a:xfrm>
          <a:off x="69215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49065</xdr:rowOff>
    </xdr:from>
    <xdr:ext cx="534377" cy="259045"/>
    <xdr:sp macro="" textlink="">
      <xdr:nvSpPr>
        <xdr:cNvPr id="430" name="テキスト ボックス 429"/>
        <xdr:cNvSpPr txBox="1"/>
      </xdr:nvSpPr>
      <xdr:spPr>
        <a:xfrm>
          <a:off x="6705111" y="130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148616</xdr:rowOff>
    </xdr:from>
    <xdr:to>
      <xdr:col>55</xdr:col>
      <xdr:colOff>0</xdr:colOff>
      <xdr:row>97</xdr:row>
      <xdr:rowOff>167799</xdr:rowOff>
    </xdr:to>
    <xdr:cxnSp macro="">
      <xdr:nvCxnSpPr>
        <xdr:cNvPr id="460" name="直線コネクタ 459"/>
        <xdr:cNvCxnSpPr/>
      </xdr:nvCxnSpPr>
      <xdr:spPr>
        <a:xfrm>
          <a:off x="9639300" y="16779266"/>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65615</xdr:rowOff>
    </xdr:from>
    <xdr:to>
      <xdr:col>50</xdr:col>
      <xdr:colOff>114300</xdr:colOff>
      <xdr:row>97</xdr:row>
      <xdr:rowOff>148616</xdr:rowOff>
    </xdr:to>
    <xdr:cxnSp macro="">
      <xdr:nvCxnSpPr>
        <xdr:cNvPr id="463" name="直線コネクタ 462"/>
        <xdr:cNvCxnSpPr/>
      </xdr:nvCxnSpPr>
      <xdr:spPr>
        <a:xfrm>
          <a:off x="8750300" y="16696265"/>
          <a:ext cx="889000" cy="8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56890</xdr:rowOff>
    </xdr:from>
    <xdr:to>
      <xdr:col>45</xdr:col>
      <xdr:colOff>177800</xdr:colOff>
      <xdr:row>97</xdr:row>
      <xdr:rowOff>65615</xdr:rowOff>
    </xdr:to>
    <xdr:cxnSp macro="">
      <xdr:nvCxnSpPr>
        <xdr:cNvPr id="466" name="直線コネクタ 465"/>
        <xdr:cNvCxnSpPr/>
      </xdr:nvCxnSpPr>
      <xdr:spPr>
        <a:xfrm>
          <a:off x="7861300" y="1668754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35821</xdr:rowOff>
    </xdr:from>
    <xdr:to>
      <xdr:col>41</xdr:col>
      <xdr:colOff>50800</xdr:colOff>
      <xdr:row>97</xdr:row>
      <xdr:rowOff>56890</xdr:rowOff>
    </xdr:to>
    <xdr:cxnSp macro="">
      <xdr:nvCxnSpPr>
        <xdr:cNvPr id="469" name="直線コネクタ 468"/>
        <xdr:cNvCxnSpPr/>
      </xdr:nvCxnSpPr>
      <xdr:spPr>
        <a:xfrm>
          <a:off x="6972300" y="16666471"/>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116999</xdr:rowOff>
    </xdr:from>
    <xdr:to>
      <xdr:col>55</xdr:col>
      <xdr:colOff>50800</xdr:colOff>
      <xdr:row>98</xdr:row>
      <xdr:rowOff>47149</xdr:rowOff>
    </xdr:to>
    <xdr:sp macro="" textlink="">
      <xdr:nvSpPr>
        <xdr:cNvPr id="479" name="楕円 478"/>
        <xdr:cNvSpPr/>
      </xdr:nvSpPr>
      <xdr:spPr>
        <a:xfrm>
          <a:off x="10426700" y="167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95426</xdr:rowOff>
    </xdr:from>
    <xdr:ext cx="534377" cy="259045"/>
    <xdr:sp macro="" textlink="">
      <xdr:nvSpPr>
        <xdr:cNvPr id="480" name="土木費該当値テキスト"/>
        <xdr:cNvSpPr txBox="1"/>
      </xdr:nvSpPr>
      <xdr:spPr>
        <a:xfrm>
          <a:off x="10528300" y="1672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97816</xdr:rowOff>
    </xdr:from>
    <xdr:to>
      <xdr:col>50</xdr:col>
      <xdr:colOff>165100</xdr:colOff>
      <xdr:row>98</xdr:row>
      <xdr:rowOff>27966</xdr:rowOff>
    </xdr:to>
    <xdr:sp macro="" textlink="">
      <xdr:nvSpPr>
        <xdr:cNvPr id="481" name="楕円 480"/>
        <xdr:cNvSpPr/>
      </xdr:nvSpPr>
      <xdr:spPr>
        <a:xfrm>
          <a:off x="9588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19093</xdr:rowOff>
    </xdr:from>
    <xdr:ext cx="534377" cy="259045"/>
    <xdr:sp macro="" textlink="">
      <xdr:nvSpPr>
        <xdr:cNvPr id="482" name="テキスト ボックス 481"/>
        <xdr:cNvSpPr txBox="1"/>
      </xdr:nvSpPr>
      <xdr:spPr>
        <a:xfrm>
          <a:off x="9372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14815</xdr:rowOff>
    </xdr:from>
    <xdr:to>
      <xdr:col>46</xdr:col>
      <xdr:colOff>38100</xdr:colOff>
      <xdr:row>97</xdr:row>
      <xdr:rowOff>116415</xdr:rowOff>
    </xdr:to>
    <xdr:sp macro="" textlink="">
      <xdr:nvSpPr>
        <xdr:cNvPr id="483" name="楕円 482"/>
        <xdr:cNvSpPr/>
      </xdr:nvSpPr>
      <xdr:spPr>
        <a:xfrm>
          <a:off x="8699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107542</xdr:rowOff>
    </xdr:from>
    <xdr:ext cx="534377" cy="259045"/>
    <xdr:sp macro="" textlink="">
      <xdr:nvSpPr>
        <xdr:cNvPr id="484" name="テキスト ボックス 483"/>
        <xdr:cNvSpPr txBox="1"/>
      </xdr:nvSpPr>
      <xdr:spPr>
        <a:xfrm>
          <a:off x="8483111" y="167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6090</xdr:rowOff>
    </xdr:from>
    <xdr:to>
      <xdr:col>41</xdr:col>
      <xdr:colOff>101600</xdr:colOff>
      <xdr:row>97</xdr:row>
      <xdr:rowOff>107690</xdr:rowOff>
    </xdr:to>
    <xdr:sp macro="" textlink="">
      <xdr:nvSpPr>
        <xdr:cNvPr id="485" name="楕円 484"/>
        <xdr:cNvSpPr/>
      </xdr:nvSpPr>
      <xdr:spPr>
        <a:xfrm>
          <a:off x="7810500" y="166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98817</xdr:rowOff>
    </xdr:from>
    <xdr:ext cx="534377" cy="259045"/>
    <xdr:sp macro="" textlink="">
      <xdr:nvSpPr>
        <xdr:cNvPr id="486" name="テキスト ボックス 485"/>
        <xdr:cNvSpPr txBox="1"/>
      </xdr:nvSpPr>
      <xdr:spPr>
        <a:xfrm>
          <a:off x="7594111" y="1672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156471</xdr:rowOff>
    </xdr:from>
    <xdr:to>
      <xdr:col>36</xdr:col>
      <xdr:colOff>165100</xdr:colOff>
      <xdr:row>97</xdr:row>
      <xdr:rowOff>86621</xdr:rowOff>
    </xdr:to>
    <xdr:sp macro="" textlink="">
      <xdr:nvSpPr>
        <xdr:cNvPr id="487" name="楕円 486"/>
        <xdr:cNvSpPr/>
      </xdr:nvSpPr>
      <xdr:spPr>
        <a:xfrm>
          <a:off x="6921500" y="166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77748</xdr:rowOff>
    </xdr:from>
    <xdr:ext cx="534377" cy="259045"/>
    <xdr:sp macro="" textlink="">
      <xdr:nvSpPr>
        <xdr:cNvPr id="488" name="テキスト ボックス 487"/>
        <xdr:cNvSpPr txBox="1"/>
      </xdr:nvSpPr>
      <xdr:spPr>
        <a:xfrm>
          <a:off x="6705111" y="167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68453</xdr:rowOff>
    </xdr:from>
    <xdr:to>
      <xdr:col>85</xdr:col>
      <xdr:colOff>127000</xdr:colOff>
      <xdr:row>36</xdr:row>
      <xdr:rowOff>163195</xdr:rowOff>
    </xdr:to>
    <xdr:cxnSp macro="">
      <xdr:nvCxnSpPr>
        <xdr:cNvPr id="518" name="直線コネクタ 517"/>
        <xdr:cNvCxnSpPr/>
      </xdr:nvCxnSpPr>
      <xdr:spPr>
        <a:xfrm>
          <a:off x="15481300" y="6240653"/>
          <a:ext cx="8382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68453</xdr:rowOff>
    </xdr:from>
    <xdr:to>
      <xdr:col>81</xdr:col>
      <xdr:colOff>50800</xdr:colOff>
      <xdr:row>37</xdr:row>
      <xdr:rowOff>18669</xdr:rowOff>
    </xdr:to>
    <xdr:cxnSp macro="">
      <xdr:nvCxnSpPr>
        <xdr:cNvPr id="521" name="直線コネクタ 520"/>
        <xdr:cNvCxnSpPr/>
      </xdr:nvCxnSpPr>
      <xdr:spPr>
        <a:xfrm flipV="1">
          <a:off x="14592300" y="6240653"/>
          <a:ext cx="8890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152019</xdr:rowOff>
    </xdr:from>
    <xdr:to>
      <xdr:col>76</xdr:col>
      <xdr:colOff>114300</xdr:colOff>
      <xdr:row>37</xdr:row>
      <xdr:rowOff>18669</xdr:rowOff>
    </xdr:to>
    <xdr:cxnSp macro="">
      <xdr:nvCxnSpPr>
        <xdr:cNvPr id="524" name="直線コネクタ 523"/>
        <xdr:cNvCxnSpPr/>
      </xdr:nvCxnSpPr>
      <xdr:spPr>
        <a:xfrm>
          <a:off x="13703300" y="5466969"/>
          <a:ext cx="889000" cy="8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152019</xdr:rowOff>
    </xdr:from>
    <xdr:to>
      <xdr:col>71</xdr:col>
      <xdr:colOff>177800</xdr:colOff>
      <xdr:row>36</xdr:row>
      <xdr:rowOff>66929</xdr:rowOff>
    </xdr:to>
    <xdr:cxnSp macro="">
      <xdr:nvCxnSpPr>
        <xdr:cNvPr id="527" name="直線コネクタ 526"/>
        <xdr:cNvCxnSpPr/>
      </xdr:nvCxnSpPr>
      <xdr:spPr>
        <a:xfrm flipV="1">
          <a:off x="12814300" y="5466969"/>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29" name="テキスト ボックス 528"/>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1" name="テキスト ボックス 530"/>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112395</xdr:rowOff>
    </xdr:from>
    <xdr:to>
      <xdr:col>85</xdr:col>
      <xdr:colOff>177800</xdr:colOff>
      <xdr:row>37</xdr:row>
      <xdr:rowOff>42545</xdr:rowOff>
    </xdr:to>
    <xdr:sp macro="" textlink="">
      <xdr:nvSpPr>
        <xdr:cNvPr id="537" name="楕円 536"/>
        <xdr:cNvSpPr/>
      </xdr:nvSpPr>
      <xdr:spPr>
        <a:xfrm>
          <a:off x="162687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90822</xdr:rowOff>
    </xdr:from>
    <xdr:ext cx="534377" cy="259045"/>
    <xdr:sp macro="" textlink="">
      <xdr:nvSpPr>
        <xdr:cNvPr id="538" name="消防費該当値テキスト"/>
        <xdr:cNvSpPr txBox="1"/>
      </xdr:nvSpPr>
      <xdr:spPr>
        <a:xfrm>
          <a:off x="16370300" y="626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17653</xdr:rowOff>
    </xdr:from>
    <xdr:to>
      <xdr:col>81</xdr:col>
      <xdr:colOff>101600</xdr:colOff>
      <xdr:row>36</xdr:row>
      <xdr:rowOff>119253</xdr:rowOff>
    </xdr:to>
    <xdr:sp macro="" textlink="">
      <xdr:nvSpPr>
        <xdr:cNvPr id="539" name="楕円 538"/>
        <xdr:cNvSpPr/>
      </xdr:nvSpPr>
      <xdr:spPr>
        <a:xfrm>
          <a:off x="15430500" y="61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135780</xdr:rowOff>
    </xdr:from>
    <xdr:ext cx="534377" cy="259045"/>
    <xdr:sp macro="" textlink="">
      <xdr:nvSpPr>
        <xdr:cNvPr id="540" name="テキスト ボックス 539"/>
        <xdr:cNvSpPr txBox="1"/>
      </xdr:nvSpPr>
      <xdr:spPr>
        <a:xfrm>
          <a:off x="15214111" y="59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139319</xdr:rowOff>
    </xdr:from>
    <xdr:to>
      <xdr:col>76</xdr:col>
      <xdr:colOff>165100</xdr:colOff>
      <xdr:row>37</xdr:row>
      <xdr:rowOff>69469</xdr:rowOff>
    </xdr:to>
    <xdr:sp macro="" textlink="">
      <xdr:nvSpPr>
        <xdr:cNvPr id="541" name="楕円 540"/>
        <xdr:cNvSpPr/>
      </xdr:nvSpPr>
      <xdr:spPr>
        <a:xfrm>
          <a:off x="14541500" y="63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60596</xdr:rowOff>
    </xdr:from>
    <xdr:ext cx="534377" cy="259045"/>
    <xdr:sp macro="" textlink="">
      <xdr:nvSpPr>
        <xdr:cNvPr id="542" name="テキスト ボックス 541"/>
        <xdr:cNvSpPr txBox="1"/>
      </xdr:nvSpPr>
      <xdr:spPr>
        <a:xfrm>
          <a:off x="14325111" y="64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101219</xdr:rowOff>
    </xdr:from>
    <xdr:to>
      <xdr:col>72</xdr:col>
      <xdr:colOff>38100</xdr:colOff>
      <xdr:row>32</xdr:row>
      <xdr:rowOff>31369</xdr:rowOff>
    </xdr:to>
    <xdr:sp macro="" textlink="">
      <xdr:nvSpPr>
        <xdr:cNvPr id="543" name="楕円 542"/>
        <xdr:cNvSpPr/>
      </xdr:nvSpPr>
      <xdr:spPr>
        <a:xfrm>
          <a:off x="13652500" y="541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47896</xdr:rowOff>
    </xdr:from>
    <xdr:ext cx="534377" cy="259045"/>
    <xdr:sp macro="" textlink="">
      <xdr:nvSpPr>
        <xdr:cNvPr id="544" name="テキスト ボックス 543"/>
        <xdr:cNvSpPr txBox="1"/>
      </xdr:nvSpPr>
      <xdr:spPr>
        <a:xfrm>
          <a:off x="13436111"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16129</xdr:rowOff>
    </xdr:from>
    <xdr:to>
      <xdr:col>67</xdr:col>
      <xdr:colOff>101600</xdr:colOff>
      <xdr:row>36</xdr:row>
      <xdr:rowOff>117729</xdr:rowOff>
    </xdr:to>
    <xdr:sp macro="" textlink="">
      <xdr:nvSpPr>
        <xdr:cNvPr id="545" name="楕円 544"/>
        <xdr:cNvSpPr/>
      </xdr:nvSpPr>
      <xdr:spPr>
        <a:xfrm>
          <a:off x="12763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134256</xdr:rowOff>
    </xdr:from>
    <xdr:ext cx="534377" cy="259045"/>
    <xdr:sp macro="" textlink="">
      <xdr:nvSpPr>
        <xdr:cNvPr id="546" name="テキスト ボックス 545"/>
        <xdr:cNvSpPr txBox="1"/>
      </xdr:nvSpPr>
      <xdr:spPr>
        <a:xfrm>
          <a:off x="12547111" y="59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141918</xdr:rowOff>
    </xdr:from>
    <xdr:to>
      <xdr:col>85</xdr:col>
      <xdr:colOff>127000</xdr:colOff>
      <xdr:row>55</xdr:row>
      <xdr:rowOff>155977</xdr:rowOff>
    </xdr:to>
    <xdr:cxnSp macro="">
      <xdr:nvCxnSpPr>
        <xdr:cNvPr id="574" name="直線コネクタ 573"/>
        <xdr:cNvCxnSpPr/>
      </xdr:nvCxnSpPr>
      <xdr:spPr>
        <a:xfrm flipV="1">
          <a:off x="15481300" y="9400218"/>
          <a:ext cx="838200" cy="18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5"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80173</xdr:rowOff>
    </xdr:from>
    <xdr:to>
      <xdr:col>81</xdr:col>
      <xdr:colOff>50800</xdr:colOff>
      <xdr:row>55</xdr:row>
      <xdr:rowOff>155977</xdr:rowOff>
    </xdr:to>
    <xdr:cxnSp macro="">
      <xdr:nvCxnSpPr>
        <xdr:cNvPr id="577" name="直線コネクタ 576"/>
        <xdr:cNvCxnSpPr/>
      </xdr:nvCxnSpPr>
      <xdr:spPr>
        <a:xfrm>
          <a:off x="14592300" y="9509923"/>
          <a:ext cx="889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35892</xdr:rowOff>
    </xdr:from>
    <xdr:to>
      <xdr:col>76</xdr:col>
      <xdr:colOff>114300</xdr:colOff>
      <xdr:row>55</xdr:row>
      <xdr:rowOff>80173</xdr:rowOff>
    </xdr:to>
    <xdr:cxnSp macro="">
      <xdr:nvCxnSpPr>
        <xdr:cNvPr id="580" name="直線コネクタ 579"/>
        <xdr:cNvCxnSpPr/>
      </xdr:nvCxnSpPr>
      <xdr:spPr>
        <a:xfrm>
          <a:off x="13703300" y="9294192"/>
          <a:ext cx="889000" cy="2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35892</xdr:rowOff>
    </xdr:from>
    <xdr:to>
      <xdr:col>71</xdr:col>
      <xdr:colOff>177800</xdr:colOff>
      <xdr:row>55</xdr:row>
      <xdr:rowOff>148021</xdr:rowOff>
    </xdr:to>
    <xdr:cxnSp macro="">
      <xdr:nvCxnSpPr>
        <xdr:cNvPr id="583" name="直線コネクタ 582"/>
        <xdr:cNvCxnSpPr/>
      </xdr:nvCxnSpPr>
      <xdr:spPr>
        <a:xfrm flipV="1">
          <a:off x="12814300" y="9294192"/>
          <a:ext cx="889000" cy="28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91118</xdr:rowOff>
    </xdr:from>
    <xdr:to>
      <xdr:col>85</xdr:col>
      <xdr:colOff>177800</xdr:colOff>
      <xdr:row>55</xdr:row>
      <xdr:rowOff>21268</xdr:rowOff>
    </xdr:to>
    <xdr:sp macro="" textlink="">
      <xdr:nvSpPr>
        <xdr:cNvPr id="593" name="楕円 592"/>
        <xdr:cNvSpPr/>
      </xdr:nvSpPr>
      <xdr:spPr>
        <a:xfrm>
          <a:off x="16268700" y="93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113995</xdr:rowOff>
    </xdr:from>
    <xdr:ext cx="534377" cy="259045"/>
    <xdr:sp macro="" textlink="">
      <xdr:nvSpPr>
        <xdr:cNvPr id="594" name="教育費該当値テキスト"/>
        <xdr:cNvSpPr txBox="1"/>
      </xdr:nvSpPr>
      <xdr:spPr>
        <a:xfrm>
          <a:off x="16370300" y="92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105177</xdr:rowOff>
    </xdr:from>
    <xdr:to>
      <xdr:col>81</xdr:col>
      <xdr:colOff>101600</xdr:colOff>
      <xdr:row>56</xdr:row>
      <xdr:rowOff>35327</xdr:rowOff>
    </xdr:to>
    <xdr:sp macro="" textlink="">
      <xdr:nvSpPr>
        <xdr:cNvPr id="595" name="楕円 594"/>
        <xdr:cNvSpPr/>
      </xdr:nvSpPr>
      <xdr:spPr>
        <a:xfrm>
          <a:off x="15430500" y="95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51854</xdr:rowOff>
    </xdr:from>
    <xdr:ext cx="534377" cy="259045"/>
    <xdr:sp macro="" textlink="">
      <xdr:nvSpPr>
        <xdr:cNvPr id="596" name="テキスト ボックス 595"/>
        <xdr:cNvSpPr txBox="1"/>
      </xdr:nvSpPr>
      <xdr:spPr>
        <a:xfrm>
          <a:off x="15214111" y="93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29373</xdr:rowOff>
    </xdr:from>
    <xdr:to>
      <xdr:col>76</xdr:col>
      <xdr:colOff>165100</xdr:colOff>
      <xdr:row>55</xdr:row>
      <xdr:rowOff>130973</xdr:rowOff>
    </xdr:to>
    <xdr:sp macro="" textlink="">
      <xdr:nvSpPr>
        <xdr:cNvPr id="597" name="楕円 596"/>
        <xdr:cNvSpPr/>
      </xdr:nvSpPr>
      <xdr:spPr>
        <a:xfrm>
          <a:off x="14541500" y="94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147500</xdr:rowOff>
    </xdr:from>
    <xdr:ext cx="534377" cy="259045"/>
    <xdr:sp macro="" textlink="">
      <xdr:nvSpPr>
        <xdr:cNvPr id="598" name="テキスト ボックス 597"/>
        <xdr:cNvSpPr txBox="1"/>
      </xdr:nvSpPr>
      <xdr:spPr>
        <a:xfrm>
          <a:off x="14325111" y="92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156542</xdr:rowOff>
    </xdr:from>
    <xdr:to>
      <xdr:col>72</xdr:col>
      <xdr:colOff>38100</xdr:colOff>
      <xdr:row>54</xdr:row>
      <xdr:rowOff>86692</xdr:rowOff>
    </xdr:to>
    <xdr:sp macro="" textlink="">
      <xdr:nvSpPr>
        <xdr:cNvPr id="599" name="楕円 598"/>
        <xdr:cNvSpPr/>
      </xdr:nvSpPr>
      <xdr:spPr>
        <a:xfrm>
          <a:off x="13652500" y="924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103219</xdr:rowOff>
    </xdr:from>
    <xdr:ext cx="534377" cy="259045"/>
    <xdr:sp macro="" textlink="">
      <xdr:nvSpPr>
        <xdr:cNvPr id="600" name="テキスト ボックス 599"/>
        <xdr:cNvSpPr txBox="1"/>
      </xdr:nvSpPr>
      <xdr:spPr>
        <a:xfrm>
          <a:off x="13436111" y="901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97221</xdr:rowOff>
    </xdr:from>
    <xdr:to>
      <xdr:col>67</xdr:col>
      <xdr:colOff>101600</xdr:colOff>
      <xdr:row>56</xdr:row>
      <xdr:rowOff>27371</xdr:rowOff>
    </xdr:to>
    <xdr:sp macro="" textlink="">
      <xdr:nvSpPr>
        <xdr:cNvPr id="601" name="楕円 600"/>
        <xdr:cNvSpPr/>
      </xdr:nvSpPr>
      <xdr:spPr>
        <a:xfrm>
          <a:off x="12763500" y="95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43898</xdr:rowOff>
    </xdr:from>
    <xdr:ext cx="534377" cy="259045"/>
    <xdr:sp macro="" textlink="">
      <xdr:nvSpPr>
        <xdr:cNvPr id="602" name="テキスト ボックス 601"/>
        <xdr:cNvSpPr txBox="1"/>
      </xdr:nvSpPr>
      <xdr:spPr>
        <a:xfrm>
          <a:off x="12547111" y="93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96762</xdr:rowOff>
    </xdr:from>
    <xdr:to>
      <xdr:col>85</xdr:col>
      <xdr:colOff>127000</xdr:colOff>
      <xdr:row>95</xdr:row>
      <xdr:rowOff>98780</xdr:rowOff>
    </xdr:to>
    <xdr:cxnSp macro="">
      <xdr:nvCxnSpPr>
        <xdr:cNvPr id="686" name="直線コネクタ 685"/>
        <xdr:cNvCxnSpPr/>
      </xdr:nvCxnSpPr>
      <xdr:spPr>
        <a:xfrm flipV="1">
          <a:off x="15481300" y="16384512"/>
          <a:ext cx="8382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98780</xdr:rowOff>
    </xdr:from>
    <xdr:to>
      <xdr:col>81</xdr:col>
      <xdr:colOff>50800</xdr:colOff>
      <xdr:row>95</xdr:row>
      <xdr:rowOff>123031</xdr:rowOff>
    </xdr:to>
    <xdr:cxnSp macro="">
      <xdr:nvCxnSpPr>
        <xdr:cNvPr id="689" name="直線コネクタ 688"/>
        <xdr:cNvCxnSpPr/>
      </xdr:nvCxnSpPr>
      <xdr:spPr>
        <a:xfrm flipV="1">
          <a:off x="14592300" y="16386530"/>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64643</xdr:rowOff>
    </xdr:from>
    <xdr:to>
      <xdr:col>76</xdr:col>
      <xdr:colOff>114300</xdr:colOff>
      <xdr:row>95</xdr:row>
      <xdr:rowOff>123031</xdr:rowOff>
    </xdr:to>
    <xdr:cxnSp macro="">
      <xdr:nvCxnSpPr>
        <xdr:cNvPr id="692" name="直線コネクタ 691"/>
        <xdr:cNvCxnSpPr/>
      </xdr:nvCxnSpPr>
      <xdr:spPr>
        <a:xfrm>
          <a:off x="13703300" y="16352393"/>
          <a:ext cx="8890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64643</xdr:rowOff>
    </xdr:from>
    <xdr:to>
      <xdr:col>71</xdr:col>
      <xdr:colOff>177800</xdr:colOff>
      <xdr:row>95</xdr:row>
      <xdr:rowOff>71462</xdr:rowOff>
    </xdr:to>
    <xdr:cxnSp macro="">
      <xdr:nvCxnSpPr>
        <xdr:cNvPr id="695" name="直線コネクタ 694"/>
        <xdr:cNvCxnSpPr/>
      </xdr:nvCxnSpPr>
      <xdr:spPr>
        <a:xfrm flipV="1">
          <a:off x="12814300" y="16352393"/>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45962</xdr:rowOff>
    </xdr:from>
    <xdr:to>
      <xdr:col>85</xdr:col>
      <xdr:colOff>177800</xdr:colOff>
      <xdr:row>95</xdr:row>
      <xdr:rowOff>147562</xdr:rowOff>
    </xdr:to>
    <xdr:sp macro="" textlink="">
      <xdr:nvSpPr>
        <xdr:cNvPr id="705" name="楕円 704"/>
        <xdr:cNvSpPr/>
      </xdr:nvSpPr>
      <xdr:spPr>
        <a:xfrm>
          <a:off x="16268700" y="163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68839</xdr:rowOff>
    </xdr:from>
    <xdr:ext cx="534377" cy="259045"/>
    <xdr:sp macro="" textlink="">
      <xdr:nvSpPr>
        <xdr:cNvPr id="706" name="公債費該当値テキスト"/>
        <xdr:cNvSpPr txBox="1"/>
      </xdr:nvSpPr>
      <xdr:spPr>
        <a:xfrm>
          <a:off x="16370300" y="161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47980</xdr:rowOff>
    </xdr:from>
    <xdr:to>
      <xdr:col>81</xdr:col>
      <xdr:colOff>101600</xdr:colOff>
      <xdr:row>95</xdr:row>
      <xdr:rowOff>149580</xdr:rowOff>
    </xdr:to>
    <xdr:sp macro="" textlink="">
      <xdr:nvSpPr>
        <xdr:cNvPr id="707" name="楕円 706"/>
        <xdr:cNvSpPr/>
      </xdr:nvSpPr>
      <xdr:spPr>
        <a:xfrm>
          <a:off x="15430500" y="16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166107</xdr:rowOff>
    </xdr:from>
    <xdr:ext cx="534377" cy="259045"/>
    <xdr:sp macro="" textlink="">
      <xdr:nvSpPr>
        <xdr:cNvPr id="708" name="テキスト ボックス 707"/>
        <xdr:cNvSpPr txBox="1"/>
      </xdr:nvSpPr>
      <xdr:spPr>
        <a:xfrm>
          <a:off x="15214111" y="161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72231</xdr:rowOff>
    </xdr:from>
    <xdr:to>
      <xdr:col>76</xdr:col>
      <xdr:colOff>165100</xdr:colOff>
      <xdr:row>96</xdr:row>
      <xdr:rowOff>2381</xdr:rowOff>
    </xdr:to>
    <xdr:sp macro="" textlink="">
      <xdr:nvSpPr>
        <xdr:cNvPr id="709" name="楕円 708"/>
        <xdr:cNvSpPr/>
      </xdr:nvSpPr>
      <xdr:spPr>
        <a:xfrm>
          <a:off x="14541500" y="163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164958</xdr:rowOff>
    </xdr:from>
    <xdr:ext cx="534377" cy="259045"/>
    <xdr:sp macro="" textlink="">
      <xdr:nvSpPr>
        <xdr:cNvPr id="710" name="テキスト ボックス 709"/>
        <xdr:cNvSpPr txBox="1"/>
      </xdr:nvSpPr>
      <xdr:spPr>
        <a:xfrm>
          <a:off x="14325111" y="164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13843</xdr:rowOff>
    </xdr:from>
    <xdr:to>
      <xdr:col>72</xdr:col>
      <xdr:colOff>38100</xdr:colOff>
      <xdr:row>95</xdr:row>
      <xdr:rowOff>115443</xdr:rowOff>
    </xdr:to>
    <xdr:sp macro="" textlink="">
      <xdr:nvSpPr>
        <xdr:cNvPr id="711" name="楕円 710"/>
        <xdr:cNvSpPr/>
      </xdr:nvSpPr>
      <xdr:spPr>
        <a:xfrm>
          <a:off x="13652500" y="163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106570</xdr:rowOff>
    </xdr:from>
    <xdr:ext cx="534377" cy="259045"/>
    <xdr:sp macro="" textlink="">
      <xdr:nvSpPr>
        <xdr:cNvPr id="712" name="テキスト ボックス 711"/>
        <xdr:cNvSpPr txBox="1"/>
      </xdr:nvSpPr>
      <xdr:spPr>
        <a:xfrm>
          <a:off x="13436111" y="163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20662</xdr:rowOff>
    </xdr:from>
    <xdr:to>
      <xdr:col>67</xdr:col>
      <xdr:colOff>101600</xdr:colOff>
      <xdr:row>95</xdr:row>
      <xdr:rowOff>122262</xdr:rowOff>
    </xdr:to>
    <xdr:sp macro="" textlink="">
      <xdr:nvSpPr>
        <xdr:cNvPr id="713" name="楕円 712"/>
        <xdr:cNvSpPr/>
      </xdr:nvSpPr>
      <xdr:spPr>
        <a:xfrm>
          <a:off x="12763500" y="163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113389</xdr:rowOff>
    </xdr:from>
    <xdr:ext cx="534377" cy="259045"/>
    <xdr:sp macro="" textlink="">
      <xdr:nvSpPr>
        <xdr:cNvPr id="714" name="テキスト ボックス 713"/>
        <xdr:cNvSpPr txBox="1"/>
      </xdr:nvSpPr>
      <xdr:spPr>
        <a:xfrm>
          <a:off x="12547111" y="164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教育費は、中学校トイレ改修事業や新学校給食調理場整備事業等の普通建設事業費の増加により、一人当たりのコストが平成２８年度と比較して、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49,903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新学校給食調理場整備事業は平成３１年度事業完了予定のため、一時的に増加すると見込まれるが、平成３１年度以降は同水津で推移すると見込まれる。また、類似団体と比較して高くなったのは、普通建設事業費の一時的な上昇が主な要因であるが、経常経費である人件費等も類似団体と比較して、一人当た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円程度高いため、本市の教育費は類似団体の平均よりも高い傾向にある。今後、事務事業の見直しや個別施設計画による施設改修の平準化を図り、事業費の削減や平準化を図る。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衛生費は、平成２８年度にリサイクルセンター２１の基幹改良工事が終了したことにより、一人当たりのコストが平成２８年度と比較して、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26,616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また、類似団体と比較して低くなったのは、普通建設事業費の一時的な減少が主な要因であるが、平成２９年度から平成３１年度の事業として第４期最終処分場整備事業が開始していることから、平成３１年度までは普通建設事業費の一時的な上昇が見込まれ、類似団体と同水準程度で推移していく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Ｐゴシック" panose="020B0600070205080204" pitchFamily="50" charset="-128"/>
              <a:ea typeface="ＭＳ Ｐゴシック" panose="020B0600070205080204" pitchFamily="50" charset="-128"/>
            </a:rPr>
            <a:t>　標準財政規模に対する財政調整基金残高の割合は</a:t>
          </a:r>
          <a:r>
            <a:rPr kumimoji="1" lang="en-US" altLang="ja-JP" sz="1200" baseline="0">
              <a:latin typeface="ＭＳ Ｐゴシック" panose="020B0600070205080204" pitchFamily="50" charset="-128"/>
              <a:ea typeface="ＭＳ Ｐゴシック" panose="020B0600070205080204" pitchFamily="50" charset="-128"/>
            </a:rPr>
            <a:t>12.17</a:t>
          </a:r>
          <a:r>
            <a:rPr kumimoji="1" lang="ja-JP" altLang="en-US" sz="1200" baseline="0">
              <a:latin typeface="ＭＳ Ｐゴシック" panose="020B0600070205080204" pitchFamily="50" charset="-128"/>
              <a:ea typeface="ＭＳ Ｐゴシック" panose="020B0600070205080204" pitchFamily="50" charset="-128"/>
            </a:rPr>
            <a:t>％で、前年度</a:t>
          </a:r>
          <a:r>
            <a:rPr kumimoji="1" lang="en-US" altLang="ja-JP" sz="1200" baseline="0">
              <a:latin typeface="ＭＳ Ｐゴシック" panose="020B0600070205080204" pitchFamily="50" charset="-128"/>
              <a:ea typeface="ＭＳ Ｐゴシック" panose="020B0600070205080204" pitchFamily="50" charset="-128"/>
            </a:rPr>
            <a:t>14.54</a:t>
          </a:r>
          <a:r>
            <a:rPr kumimoji="1" lang="ja-JP" altLang="en-US" sz="1200" baseline="0">
              <a:latin typeface="ＭＳ Ｐゴシック" panose="020B0600070205080204" pitchFamily="50" charset="-128"/>
              <a:ea typeface="ＭＳ Ｐゴシック" panose="020B0600070205080204" pitchFamily="50" charset="-128"/>
            </a:rPr>
            <a:t>％から</a:t>
          </a:r>
          <a:r>
            <a:rPr kumimoji="1" lang="en-US" altLang="ja-JP" sz="1200" baseline="0">
              <a:latin typeface="ＭＳ Ｐゴシック" panose="020B0600070205080204" pitchFamily="50" charset="-128"/>
              <a:ea typeface="ＭＳ Ｐゴシック" panose="020B0600070205080204" pitchFamily="50" charset="-128"/>
            </a:rPr>
            <a:t>2.37</a:t>
          </a:r>
          <a:r>
            <a:rPr kumimoji="1" lang="ja-JP" altLang="en-US" sz="1200" baseline="0">
              <a:latin typeface="ＭＳ Ｐゴシック" panose="020B0600070205080204" pitchFamily="50" charset="-128"/>
              <a:ea typeface="ＭＳ Ｐゴシック" panose="020B0600070205080204" pitchFamily="50" charset="-128"/>
            </a:rPr>
            <a:t>ポイント減少した。財政調整基金の残高が減少したことが主な要因である。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実質収支比率は</a:t>
          </a:r>
          <a:r>
            <a:rPr kumimoji="1" lang="en-US" altLang="ja-JP" sz="1200" baseline="0">
              <a:latin typeface="ＭＳ Ｐゴシック" panose="020B0600070205080204" pitchFamily="50" charset="-128"/>
              <a:ea typeface="ＭＳ Ｐゴシック" panose="020B0600070205080204" pitchFamily="50" charset="-128"/>
            </a:rPr>
            <a:t>5.42</a:t>
          </a:r>
          <a:r>
            <a:rPr kumimoji="1" lang="ja-JP" altLang="en-US" sz="1200" baseline="0">
              <a:latin typeface="ＭＳ Ｐゴシック" panose="020B0600070205080204" pitchFamily="50" charset="-128"/>
              <a:ea typeface="ＭＳ Ｐゴシック" panose="020B0600070205080204" pitchFamily="50" charset="-128"/>
            </a:rPr>
            <a:t>％で前年度</a:t>
          </a:r>
          <a:r>
            <a:rPr kumimoji="1" lang="en-US" altLang="ja-JP" sz="1200" baseline="0">
              <a:latin typeface="ＭＳ Ｐゴシック" panose="020B0600070205080204" pitchFamily="50" charset="-128"/>
              <a:ea typeface="ＭＳ Ｐゴシック" panose="020B0600070205080204" pitchFamily="50" charset="-128"/>
            </a:rPr>
            <a:t>4.68</a:t>
          </a:r>
          <a:r>
            <a:rPr kumimoji="1" lang="ja-JP" altLang="en-US" sz="1200" baseline="0">
              <a:latin typeface="ＭＳ Ｐゴシック" panose="020B0600070205080204" pitchFamily="50" charset="-128"/>
              <a:ea typeface="ＭＳ Ｐゴシック" panose="020B0600070205080204" pitchFamily="50" charset="-128"/>
            </a:rPr>
            <a:t>％から</a:t>
          </a:r>
          <a:r>
            <a:rPr kumimoji="1" lang="en-US" altLang="ja-JP" sz="1200" baseline="0">
              <a:latin typeface="ＭＳ Ｐゴシック" panose="020B0600070205080204" pitchFamily="50" charset="-128"/>
              <a:ea typeface="ＭＳ Ｐゴシック" panose="020B0600070205080204" pitchFamily="50" charset="-128"/>
            </a:rPr>
            <a:t>0.74</a:t>
          </a:r>
          <a:r>
            <a:rPr kumimoji="1" lang="ja-JP" altLang="en-US" sz="1200" baseline="0">
              <a:latin typeface="ＭＳ Ｐゴシック" panose="020B0600070205080204" pitchFamily="50" charset="-128"/>
              <a:ea typeface="ＭＳ Ｐゴシック" panose="020B0600070205080204" pitchFamily="50" charset="-128"/>
            </a:rPr>
            <a:t>ポイント増加した。これは、実質収支の増加が標準財政規模の増加を大きく上回ったことによるものである。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標準財政規模に対する実質単年度収支の割合は▲</a:t>
          </a:r>
          <a:r>
            <a:rPr kumimoji="1" lang="en-US" altLang="ja-JP" sz="1200" baseline="0">
              <a:latin typeface="ＭＳ Ｐゴシック" panose="020B0600070205080204" pitchFamily="50" charset="-128"/>
              <a:ea typeface="ＭＳ Ｐゴシック" panose="020B0600070205080204" pitchFamily="50" charset="-128"/>
            </a:rPr>
            <a:t>3.95</a:t>
          </a:r>
          <a:r>
            <a:rPr kumimoji="1" lang="ja-JP" altLang="en-US" sz="1200" baseline="0">
              <a:latin typeface="ＭＳ Ｐゴシック" panose="020B0600070205080204" pitchFamily="50" charset="-128"/>
              <a:ea typeface="ＭＳ Ｐゴシック" panose="020B0600070205080204" pitchFamily="50" charset="-128"/>
            </a:rPr>
            <a:t>％で前年度▲</a:t>
          </a:r>
          <a:r>
            <a:rPr kumimoji="1" lang="en-US" altLang="ja-JP" sz="1200" baseline="0">
              <a:latin typeface="ＭＳ Ｐゴシック" panose="020B0600070205080204" pitchFamily="50" charset="-128"/>
              <a:ea typeface="ＭＳ Ｐゴシック" panose="020B0600070205080204" pitchFamily="50" charset="-128"/>
            </a:rPr>
            <a:t>6.06</a:t>
          </a:r>
          <a:r>
            <a:rPr kumimoji="1" lang="ja-JP" altLang="en-US" sz="1200" baseline="0">
              <a:latin typeface="ＭＳ Ｐゴシック" panose="020B0600070205080204" pitchFamily="50" charset="-128"/>
              <a:ea typeface="ＭＳ Ｐゴシック" panose="020B0600070205080204" pitchFamily="50" charset="-128"/>
            </a:rPr>
            <a:t>％から</a:t>
          </a:r>
          <a:r>
            <a:rPr kumimoji="1" lang="en-US" altLang="ja-JP" sz="1200" baseline="0">
              <a:latin typeface="ＭＳ Ｐゴシック" panose="020B0600070205080204" pitchFamily="50" charset="-128"/>
              <a:ea typeface="ＭＳ Ｐゴシック" panose="020B0600070205080204" pitchFamily="50" charset="-128"/>
            </a:rPr>
            <a:t>2.11</a:t>
          </a:r>
          <a:r>
            <a:rPr kumimoji="1" lang="ja-JP" altLang="en-US" sz="1200" baseline="0">
              <a:latin typeface="ＭＳ Ｐゴシック" panose="020B0600070205080204" pitchFamily="50" charset="-128"/>
              <a:ea typeface="ＭＳ Ｐゴシック" panose="020B0600070205080204" pitchFamily="50" charset="-128"/>
            </a:rPr>
            <a:t>ポイント増加した。増加した主な要因としては、消防訓練塔の建設など大型事業が終了したことによるものである。</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年度と同様に全ての会計において黒字となった。黒字額の標準財政規模に対する割合は、病院事業会計が最も高く、次いで水道事業会計、一般会計の順となっている。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病院事業会計では、前年度か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億円の資金剰余額となった。　</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取組として、経営の効率化を図り、この地域に必要な医療体制を整備し、良質な医療を継続して提供できる体制を構築するために、「伊勢崎市民病院経営健全化計画」並びに「新伊勢崎市民病院改革プラン」を策定し、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年度からその改善計画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推進していることから経営の健全化が図られている。平成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入院外来ともに患者数は減少したものの高度な技術を要する手術件数の増加や高額医薬品の使用量増加などにより、本業である医業利益を計上することができたが、医業外費用を含めた純損失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水道事業会計では、前年度から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億円の資金剰余額となった。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年度の営業収益は、給水収益、加入金や受託工事収益が増加したことにより、前年度から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百万円となった。また、営業費用は経費の縮減に努めたものの、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3,198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百万円で前年度の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3,153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百万円増加し、純利益は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百万円となった。今後も経費の縮減と営業収益の確保に努めたい。</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一般会計の実質収支額は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億円となり前年度の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億円増加した。一方の標準財政規模は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億円となり前年度の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421.7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億円増加した結果、実質収支比率は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％で前年度の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ポイント上昇した。今後は、的確な歳入額を捕捉することやそれに見合うだけの歳出規模の予算を編成することを継続し、望ましい範囲である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％を維持していけるよう努めたい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304;&#29702;&#36001;&#20418;&#12305;\&#12304;00&#29702;&#36001;&#20840;&#33324;&#12305;\000100-&#20849;&#26377;\000341_&#36001;&#25919;&#29366;&#27841;&#36039;&#26009;&#38598;&#65288;H22&#27770;&#31639;&#12363;&#12425;&#65289;\H29\04_&#30476;&#25552;&#20986;\&#12304;&#20877;&#25552;&#20986;&#65298;&#12305;04_&#20234;&#21218;&#23822;&#24066;&#12304;&#36001;&#25919;&#29366;&#27841;&#36039;&#26009;&#38598;&#12305;_102041_&#20234;&#21218;&#23822;&#24066;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12304;&#29702;&#36001;&#20418;&#12305;\&#12304;00&#29702;&#36001;&#20840;&#33324;&#12305;\000100-&#20849;&#26377;\000341_&#36001;&#25919;&#29366;&#27841;&#36039;&#26009;&#38598;&#65288;H22&#27770;&#31639;&#12363;&#12425;&#65289;\H29\03_&#20316;&#26989;&#29992;\&#26032;&#20117;\&#12304;&#36001;&#25919;&#29366;&#27841;&#36039;&#26009;&#38598;&#12305;_102041_&#20234;&#21218;&#23822;&#24066;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12304;&#29702;&#36001;&#20418;&#12305;\&#12304;00&#29702;&#36001;&#20840;&#33324;&#12305;\000100-&#20849;&#26377;\000341_&#36001;&#25919;&#29366;&#27841;&#36039;&#26009;&#38598;&#65288;H22&#27770;&#31639;&#12363;&#12425;&#65289;\H29\03_&#20316;&#26989;&#29992;\&#38738;&#26408;\&#12304;&#36001;&#25919;&#29366;&#27841;&#36039;&#26009;&#38598;&#12305;_102041_&#20234;&#21218;&#23822;&#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伊勢崎市公共施設管理公社</v>
          </cell>
        </row>
        <row r="8">
          <cell r="B8" t="str">
            <v>学校給食センター事業費特別会計</v>
          </cell>
          <cell r="BS8" t="str">
            <v>伊勢崎市スポーツ協会</v>
          </cell>
        </row>
        <row r="9">
          <cell r="BS9" t="str">
            <v>さかい・ふるさと創生基金</v>
          </cell>
        </row>
        <row r="28">
          <cell r="B28" t="str">
            <v>国民健康保険特別会計</v>
          </cell>
        </row>
        <row r="29">
          <cell r="B29" t="str">
            <v>介護保険特別会計</v>
          </cell>
        </row>
        <row r="30">
          <cell r="B30" t="str">
            <v>後期高齢者医療特別会計</v>
          </cell>
        </row>
        <row r="31">
          <cell r="B31" t="str">
            <v>小型自動車競走事業費特別会計</v>
          </cell>
        </row>
        <row r="32">
          <cell r="B32" t="str">
            <v>水道事業会計</v>
          </cell>
        </row>
        <row r="33">
          <cell r="B33" t="str">
            <v>病院事業会計</v>
          </cell>
        </row>
        <row r="34">
          <cell r="B34" t="str">
            <v>介護老人保健施設事業会計</v>
          </cell>
        </row>
        <row r="35">
          <cell r="B35" t="str">
            <v>訪問看護事業会計</v>
          </cell>
        </row>
        <row r="36">
          <cell r="B36" t="str">
            <v>下水道事業費特別会計</v>
          </cell>
        </row>
        <row r="37">
          <cell r="B37" t="str">
            <v>農業集落排水事業費特別会計</v>
          </cell>
        </row>
        <row r="38">
          <cell r="B38" t="str">
            <v>特定地域生活排水処理事業費特別会計</v>
          </cell>
        </row>
        <row r="68">
          <cell r="B68" t="str">
            <v>群馬県市町村総合事務組合</v>
          </cell>
        </row>
        <row r="69">
          <cell r="B69" t="str">
            <v>群馬県市町村会館管理組合</v>
          </cell>
        </row>
        <row r="70">
          <cell r="B70" t="str">
            <v>群馬県後期高齢者医療広域連合（一般会計）</v>
          </cell>
        </row>
        <row r="71">
          <cell r="B71" t="str">
            <v>群馬県後期高齢者医療広域連合（事業会計）</v>
          </cell>
        </row>
      </sheetData>
      <sheetData sheetId="3"/>
      <sheetData sheetId="4"/>
      <sheetData sheetId="5"/>
      <sheetData sheetId="6"/>
      <sheetData sheetId="7"/>
      <sheetData sheetId="8"/>
      <sheetData sheetId="9"/>
      <sheetData sheetId="10"/>
      <sheetData sheetId="11"/>
      <sheetData sheetId="12"/>
      <sheetData sheetId="13">
        <row r="3">
          <cell r="D3">
            <v>42713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H25</v>
          </cell>
          <cell r="D3">
            <v>42713</v>
          </cell>
          <cell r="F3">
            <v>41235</v>
          </cell>
        </row>
        <row r="5">
          <cell r="A5" t="str">
            <v xml:space="preserve"> H26</v>
          </cell>
          <cell r="D5">
            <v>61511</v>
          </cell>
          <cell r="F5">
            <v>41862</v>
          </cell>
        </row>
        <row r="7">
          <cell r="A7" t="str">
            <v xml:space="preserve"> H27</v>
          </cell>
          <cell r="D7">
            <v>68920</v>
          </cell>
          <cell r="F7">
            <v>43554</v>
          </cell>
        </row>
        <row r="9">
          <cell r="A9" t="str">
            <v xml:space="preserve"> H28</v>
          </cell>
          <cell r="D9">
            <v>44262</v>
          </cell>
          <cell r="F9">
            <v>42581</v>
          </cell>
        </row>
        <row r="11">
          <cell r="A11" t="str">
            <v xml:space="preserve"> H29</v>
          </cell>
          <cell r="D11">
            <v>40666</v>
          </cell>
          <cell r="F11">
            <v>45426</v>
          </cell>
        </row>
        <row r="18">
          <cell r="B18" t="str">
            <v>H25</v>
          </cell>
          <cell r="C18" t="str">
            <v>H26</v>
          </cell>
          <cell r="D18" t="str">
            <v>H27</v>
          </cell>
          <cell r="E18" t="str">
            <v>H28</v>
          </cell>
          <cell r="F18" t="str">
            <v>H29</v>
          </cell>
        </row>
        <row r="19">
          <cell r="A19" t="str">
            <v>実質収支額</v>
          </cell>
          <cell r="B19">
            <v>6.84</v>
          </cell>
          <cell r="C19">
            <v>5.99</v>
          </cell>
          <cell r="D19">
            <v>6.22</v>
          </cell>
          <cell r="E19">
            <v>4.68</v>
          </cell>
          <cell r="F19">
            <v>5.42</v>
          </cell>
        </row>
        <row r="20">
          <cell r="A20" t="str">
            <v>財政調整基金残高</v>
          </cell>
          <cell r="B20">
            <v>18.739999999999998</v>
          </cell>
          <cell r="C20">
            <v>13.64</v>
          </cell>
          <cell r="D20">
            <v>16.05</v>
          </cell>
          <cell r="E20">
            <v>14.54</v>
          </cell>
          <cell r="F20">
            <v>12.17</v>
          </cell>
        </row>
        <row r="21">
          <cell r="A21" t="str">
            <v>実質単年度収支</v>
          </cell>
          <cell r="B21">
            <v>-2.13</v>
          </cell>
          <cell r="C21">
            <v>-9.7200000000000006</v>
          </cell>
          <cell r="D21">
            <v>-0.35</v>
          </cell>
          <cell r="E21">
            <v>-6.06</v>
          </cell>
          <cell r="F21">
            <v>-3.95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
      <sheetName val="データシート"/>
    </sheetNames>
    <sheetDataSet>
      <sheetData sheetId="0"/>
      <sheetData sheetId="1"/>
      <sheetData sheetId="2"/>
      <sheetData sheetId="3" refreshError="1"/>
      <sheetData sheetId="4">
        <row r="71">
          <cell r="B71" t="str">
            <v>H27</v>
          </cell>
          <cell r="C71" t="str">
            <v>H28</v>
          </cell>
          <cell r="D71" t="str">
            <v>H29</v>
          </cell>
        </row>
        <row r="72">
          <cell r="A72" t="str">
            <v>財政調整基金</v>
          </cell>
          <cell r="B72">
            <v>6747</v>
          </cell>
          <cell r="C72">
            <v>6133</v>
          </cell>
          <cell r="D72">
            <v>5147</v>
          </cell>
        </row>
        <row r="73">
          <cell r="A73" t="str">
            <v>減債基金</v>
          </cell>
          <cell r="B73">
            <v>1031</v>
          </cell>
          <cell r="C73">
            <v>1033</v>
          </cell>
          <cell r="D73">
            <v>1035</v>
          </cell>
        </row>
        <row r="74">
          <cell r="A74" t="str">
            <v>その他特定目的基金</v>
          </cell>
          <cell r="B74">
            <v>3939</v>
          </cell>
          <cell r="C74">
            <v>3468</v>
          </cell>
          <cell r="D74">
            <v>3430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535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536</v>
      </c>
      <c r="C3" s="420"/>
      <c r="D3" s="420"/>
      <c r="E3" s="421"/>
      <c r="F3" s="421"/>
      <c r="G3" s="421"/>
      <c r="H3" s="421"/>
      <c r="I3" s="421"/>
      <c r="J3" s="421"/>
      <c r="K3" s="421"/>
      <c r="L3" s="421" t="s">
        <v>537</v>
      </c>
      <c r="M3" s="421"/>
      <c r="N3" s="421"/>
      <c r="O3" s="421"/>
      <c r="P3" s="421"/>
      <c r="Q3" s="421"/>
      <c r="R3" s="428"/>
      <c r="S3" s="428"/>
      <c r="T3" s="428"/>
      <c r="U3" s="428"/>
      <c r="V3" s="429"/>
      <c r="W3" s="403" t="s">
        <v>538</v>
      </c>
      <c r="X3" s="404"/>
      <c r="Y3" s="404"/>
      <c r="Z3" s="404"/>
      <c r="AA3" s="404"/>
      <c r="AB3" s="420"/>
      <c r="AC3" s="428" t="s">
        <v>539</v>
      </c>
      <c r="AD3" s="404"/>
      <c r="AE3" s="404"/>
      <c r="AF3" s="404"/>
      <c r="AG3" s="404"/>
      <c r="AH3" s="404"/>
      <c r="AI3" s="404"/>
      <c r="AJ3" s="404"/>
      <c r="AK3" s="404"/>
      <c r="AL3" s="405"/>
      <c r="AM3" s="403" t="s">
        <v>540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74</v>
      </c>
      <c r="BO3" s="404"/>
      <c r="BP3" s="404"/>
      <c r="BQ3" s="404"/>
      <c r="BR3" s="404"/>
      <c r="BS3" s="404"/>
      <c r="BT3" s="404"/>
      <c r="BU3" s="405"/>
      <c r="BV3" s="403" t="s">
        <v>75</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76</v>
      </c>
      <c r="CU3" s="404"/>
      <c r="CV3" s="404"/>
      <c r="CW3" s="404"/>
      <c r="CX3" s="404"/>
      <c r="CY3" s="404"/>
      <c r="CZ3" s="404"/>
      <c r="DA3" s="405"/>
      <c r="DB3" s="403" t="s">
        <v>77</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541</v>
      </c>
      <c r="AZ4" s="407"/>
      <c r="BA4" s="407"/>
      <c r="BB4" s="407"/>
      <c r="BC4" s="407"/>
      <c r="BD4" s="407"/>
      <c r="BE4" s="407"/>
      <c r="BF4" s="407"/>
      <c r="BG4" s="407"/>
      <c r="BH4" s="407"/>
      <c r="BI4" s="407"/>
      <c r="BJ4" s="407"/>
      <c r="BK4" s="407"/>
      <c r="BL4" s="407"/>
      <c r="BM4" s="408"/>
      <c r="BN4" s="409">
        <v>75557214</v>
      </c>
      <c r="BO4" s="410"/>
      <c r="BP4" s="410"/>
      <c r="BQ4" s="410"/>
      <c r="BR4" s="410"/>
      <c r="BS4" s="410"/>
      <c r="BT4" s="410"/>
      <c r="BU4" s="411"/>
      <c r="BV4" s="409">
        <v>76403517</v>
      </c>
      <c r="BW4" s="410"/>
      <c r="BX4" s="410"/>
      <c r="BY4" s="410"/>
      <c r="BZ4" s="410"/>
      <c r="CA4" s="410"/>
      <c r="CB4" s="410"/>
      <c r="CC4" s="411"/>
      <c r="CD4" s="412" t="s">
        <v>78</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79</v>
      </c>
      <c r="AN5" s="476"/>
      <c r="AO5" s="476"/>
      <c r="AP5" s="476"/>
      <c r="AQ5" s="476"/>
      <c r="AR5" s="476"/>
      <c r="AS5" s="476"/>
      <c r="AT5" s="477"/>
      <c r="AU5" s="478" t="s">
        <v>542</v>
      </c>
      <c r="AV5" s="479"/>
      <c r="AW5" s="479"/>
      <c r="AX5" s="479"/>
      <c r="AY5" s="480" t="s">
        <v>543</v>
      </c>
      <c r="AZ5" s="481"/>
      <c r="BA5" s="481"/>
      <c r="BB5" s="481"/>
      <c r="BC5" s="481"/>
      <c r="BD5" s="481"/>
      <c r="BE5" s="481"/>
      <c r="BF5" s="481"/>
      <c r="BG5" s="481"/>
      <c r="BH5" s="481"/>
      <c r="BI5" s="481"/>
      <c r="BJ5" s="481"/>
      <c r="BK5" s="481"/>
      <c r="BL5" s="481"/>
      <c r="BM5" s="482"/>
      <c r="BN5" s="446">
        <v>73007803</v>
      </c>
      <c r="BO5" s="447"/>
      <c r="BP5" s="447"/>
      <c r="BQ5" s="447"/>
      <c r="BR5" s="447"/>
      <c r="BS5" s="447"/>
      <c r="BT5" s="447"/>
      <c r="BU5" s="448"/>
      <c r="BV5" s="446">
        <v>74097369</v>
      </c>
      <c r="BW5" s="447"/>
      <c r="BX5" s="447"/>
      <c r="BY5" s="447"/>
      <c r="BZ5" s="447"/>
      <c r="CA5" s="447"/>
      <c r="CB5" s="447"/>
      <c r="CC5" s="448"/>
      <c r="CD5" s="449" t="s">
        <v>80</v>
      </c>
      <c r="CE5" s="450"/>
      <c r="CF5" s="450"/>
      <c r="CG5" s="450"/>
      <c r="CH5" s="450"/>
      <c r="CI5" s="450"/>
      <c r="CJ5" s="450"/>
      <c r="CK5" s="450"/>
      <c r="CL5" s="450"/>
      <c r="CM5" s="450"/>
      <c r="CN5" s="450"/>
      <c r="CO5" s="450"/>
      <c r="CP5" s="450"/>
      <c r="CQ5" s="450"/>
      <c r="CR5" s="450"/>
      <c r="CS5" s="451"/>
      <c r="CT5" s="443">
        <v>95.3</v>
      </c>
      <c r="CU5" s="444"/>
      <c r="CV5" s="444"/>
      <c r="CW5" s="444"/>
      <c r="CX5" s="444"/>
      <c r="CY5" s="444"/>
      <c r="CZ5" s="444"/>
      <c r="DA5" s="445"/>
      <c r="DB5" s="443">
        <v>96.3</v>
      </c>
      <c r="DC5" s="444"/>
      <c r="DD5" s="444"/>
      <c r="DE5" s="444"/>
      <c r="DF5" s="444"/>
      <c r="DG5" s="444"/>
      <c r="DH5" s="444"/>
      <c r="DI5" s="445"/>
      <c r="DJ5" s="165"/>
      <c r="DK5" s="165"/>
      <c r="DL5" s="165"/>
      <c r="DM5" s="165"/>
      <c r="DN5" s="165"/>
      <c r="DO5" s="165"/>
    </row>
    <row r="6" spans="1:119" ht="18.75" customHeight="1" x14ac:dyDescent="0.15">
      <c r="A6" s="166"/>
      <c r="B6" s="452" t="s">
        <v>81</v>
      </c>
      <c r="C6" s="453"/>
      <c r="D6" s="453"/>
      <c r="E6" s="454"/>
      <c r="F6" s="454"/>
      <c r="G6" s="454"/>
      <c r="H6" s="454"/>
      <c r="I6" s="454"/>
      <c r="J6" s="454"/>
      <c r="K6" s="454"/>
      <c r="L6" s="454" t="s">
        <v>544</v>
      </c>
      <c r="M6" s="454"/>
      <c r="N6" s="454"/>
      <c r="O6" s="454"/>
      <c r="P6" s="454"/>
      <c r="Q6" s="454"/>
      <c r="R6" s="458"/>
      <c r="S6" s="458"/>
      <c r="T6" s="458"/>
      <c r="U6" s="458"/>
      <c r="V6" s="459"/>
      <c r="W6" s="462" t="s">
        <v>82</v>
      </c>
      <c r="X6" s="463"/>
      <c r="Y6" s="463"/>
      <c r="Z6" s="463"/>
      <c r="AA6" s="463"/>
      <c r="AB6" s="453"/>
      <c r="AC6" s="466" t="s">
        <v>545</v>
      </c>
      <c r="AD6" s="467"/>
      <c r="AE6" s="467"/>
      <c r="AF6" s="467"/>
      <c r="AG6" s="467"/>
      <c r="AH6" s="467"/>
      <c r="AI6" s="467"/>
      <c r="AJ6" s="467"/>
      <c r="AK6" s="467"/>
      <c r="AL6" s="468"/>
      <c r="AM6" s="475" t="s">
        <v>83</v>
      </c>
      <c r="AN6" s="476"/>
      <c r="AO6" s="476"/>
      <c r="AP6" s="476"/>
      <c r="AQ6" s="476"/>
      <c r="AR6" s="476"/>
      <c r="AS6" s="476"/>
      <c r="AT6" s="477"/>
      <c r="AU6" s="478" t="s">
        <v>542</v>
      </c>
      <c r="AV6" s="479"/>
      <c r="AW6" s="479"/>
      <c r="AX6" s="479"/>
      <c r="AY6" s="480" t="s">
        <v>546</v>
      </c>
      <c r="AZ6" s="481"/>
      <c r="BA6" s="481"/>
      <c r="BB6" s="481"/>
      <c r="BC6" s="481"/>
      <c r="BD6" s="481"/>
      <c r="BE6" s="481"/>
      <c r="BF6" s="481"/>
      <c r="BG6" s="481"/>
      <c r="BH6" s="481"/>
      <c r="BI6" s="481"/>
      <c r="BJ6" s="481"/>
      <c r="BK6" s="481"/>
      <c r="BL6" s="481"/>
      <c r="BM6" s="482"/>
      <c r="BN6" s="446">
        <v>2549411</v>
      </c>
      <c r="BO6" s="447"/>
      <c r="BP6" s="447"/>
      <c r="BQ6" s="447"/>
      <c r="BR6" s="447"/>
      <c r="BS6" s="447"/>
      <c r="BT6" s="447"/>
      <c r="BU6" s="448"/>
      <c r="BV6" s="446">
        <v>2306148</v>
      </c>
      <c r="BW6" s="447"/>
      <c r="BX6" s="447"/>
      <c r="BY6" s="447"/>
      <c r="BZ6" s="447"/>
      <c r="CA6" s="447"/>
      <c r="CB6" s="447"/>
      <c r="CC6" s="448"/>
      <c r="CD6" s="449" t="s">
        <v>547</v>
      </c>
      <c r="CE6" s="450"/>
      <c r="CF6" s="450"/>
      <c r="CG6" s="450"/>
      <c r="CH6" s="450"/>
      <c r="CI6" s="450"/>
      <c r="CJ6" s="450"/>
      <c r="CK6" s="450"/>
      <c r="CL6" s="450"/>
      <c r="CM6" s="450"/>
      <c r="CN6" s="450"/>
      <c r="CO6" s="450"/>
      <c r="CP6" s="450"/>
      <c r="CQ6" s="450"/>
      <c r="CR6" s="450"/>
      <c r="CS6" s="451"/>
      <c r="CT6" s="483">
        <v>102.3</v>
      </c>
      <c r="CU6" s="484"/>
      <c r="CV6" s="484"/>
      <c r="CW6" s="484"/>
      <c r="CX6" s="484"/>
      <c r="CY6" s="484"/>
      <c r="CZ6" s="484"/>
      <c r="DA6" s="485"/>
      <c r="DB6" s="483">
        <v>103.2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84</v>
      </c>
      <c r="AN7" s="476"/>
      <c r="AO7" s="476"/>
      <c r="AP7" s="476"/>
      <c r="AQ7" s="476"/>
      <c r="AR7" s="476"/>
      <c r="AS7" s="476"/>
      <c r="AT7" s="477"/>
      <c r="AU7" s="478" t="s">
        <v>548</v>
      </c>
      <c r="AV7" s="479"/>
      <c r="AW7" s="479"/>
      <c r="AX7" s="479"/>
      <c r="AY7" s="480" t="s">
        <v>549</v>
      </c>
      <c r="AZ7" s="481"/>
      <c r="BA7" s="481"/>
      <c r="BB7" s="481"/>
      <c r="BC7" s="481"/>
      <c r="BD7" s="481"/>
      <c r="BE7" s="481"/>
      <c r="BF7" s="481"/>
      <c r="BG7" s="481"/>
      <c r="BH7" s="481"/>
      <c r="BI7" s="481"/>
      <c r="BJ7" s="481"/>
      <c r="BK7" s="481"/>
      <c r="BL7" s="481"/>
      <c r="BM7" s="482"/>
      <c r="BN7" s="446">
        <v>259123</v>
      </c>
      <c r="BO7" s="447"/>
      <c r="BP7" s="447"/>
      <c r="BQ7" s="447"/>
      <c r="BR7" s="447"/>
      <c r="BS7" s="447"/>
      <c r="BT7" s="447"/>
      <c r="BU7" s="448"/>
      <c r="BV7" s="446">
        <v>333348</v>
      </c>
      <c r="BW7" s="447"/>
      <c r="BX7" s="447"/>
      <c r="BY7" s="447"/>
      <c r="BZ7" s="447"/>
      <c r="CA7" s="447"/>
      <c r="CB7" s="447"/>
      <c r="CC7" s="448"/>
      <c r="CD7" s="449" t="s">
        <v>85</v>
      </c>
      <c r="CE7" s="450"/>
      <c r="CF7" s="450"/>
      <c r="CG7" s="450"/>
      <c r="CH7" s="450"/>
      <c r="CI7" s="450"/>
      <c r="CJ7" s="450"/>
      <c r="CK7" s="450"/>
      <c r="CL7" s="450"/>
      <c r="CM7" s="450"/>
      <c r="CN7" s="450"/>
      <c r="CO7" s="450"/>
      <c r="CP7" s="450"/>
      <c r="CQ7" s="450"/>
      <c r="CR7" s="450"/>
      <c r="CS7" s="451"/>
      <c r="CT7" s="446">
        <v>42288721</v>
      </c>
      <c r="CU7" s="447"/>
      <c r="CV7" s="447"/>
      <c r="CW7" s="447"/>
      <c r="CX7" s="447"/>
      <c r="CY7" s="447"/>
      <c r="CZ7" s="447"/>
      <c r="DA7" s="448"/>
      <c r="DB7" s="446">
        <v>42171487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86</v>
      </c>
      <c r="AN8" s="476"/>
      <c r="AO8" s="476"/>
      <c r="AP8" s="476"/>
      <c r="AQ8" s="476"/>
      <c r="AR8" s="476"/>
      <c r="AS8" s="476"/>
      <c r="AT8" s="477"/>
      <c r="AU8" s="478" t="s">
        <v>550</v>
      </c>
      <c r="AV8" s="479"/>
      <c r="AW8" s="479"/>
      <c r="AX8" s="479"/>
      <c r="AY8" s="480" t="s">
        <v>551</v>
      </c>
      <c r="AZ8" s="481"/>
      <c r="BA8" s="481"/>
      <c r="BB8" s="481"/>
      <c r="BC8" s="481"/>
      <c r="BD8" s="481"/>
      <c r="BE8" s="481"/>
      <c r="BF8" s="481"/>
      <c r="BG8" s="481"/>
      <c r="BH8" s="481"/>
      <c r="BI8" s="481"/>
      <c r="BJ8" s="481"/>
      <c r="BK8" s="481"/>
      <c r="BL8" s="481"/>
      <c r="BM8" s="482"/>
      <c r="BN8" s="446">
        <v>2290288</v>
      </c>
      <c r="BO8" s="447"/>
      <c r="BP8" s="447"/>
      <c r="BQ8" s="447"/>
      <c r="BR8" s="447"/>
      <c r="BS8" s="447"/>
      <c r="BT8" s="447"/>
      <c r="BU8" s="448"/>
      <c r="BV8" s="446">
        <v>1972800</v>
      </c>
      <c r="BW8" s="447"/>
      <c r="BX8" s="447"/>
      <c r="BY8" s="447"/>
      <c r="BZ8" s="447"/>
      <c r="CA8" s="447"/>
      <c r="CB8" s="447"/>
      <c r="CC8" s="448"/>
      <c r="CD8" s="449" t="s">
        <v>87</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0.83</v>
      </c>
      <c r="DC8" s="487"/>
      <c r="DD8" s="487"/>
      <c r="DE8" s="487"/>
      <c r="DF8" s="487"/>
      <c r="DG8" s="487"/>
      <c r="DH8" s="487"/>
      <c r="DI8" s="488"/>
      <c r="DJ8" s="165"/>
      <c r="DK8" s="165"/>
      <c r="DL8" s="165"/>
      <c r="DM8" s="165"/>
      <c r="DN8" s="165"/>
      <c r="DO8" s="165"/>
    </row>
    <row r="9" spans="1:119" ht="18.75" customHeight="1" thickBot="1" x14ac:dyDescent="0.2">
      <c r="A9" s="166"/>
      <c r="B9" s="440" t="s">
        <v>88</v>
      </c>
      <c r="C9" s="441"/>
      <c r="D9" s="441"/>
      <c r="E9" s="441"/>
      <c r="F9" s="441"/>
      <c r="G9" s="441"/>
      <c r="H9" s="441"/>
      <c r="I9" s="441"/>
      <c r="J9" s="441"/>
      <c r="K9" s="489"/>
      <c r="L9" s="490" t="s">
        <v>89</v>
      </c>
      <c r="M9" s="491"/>
      <c r="N9" s="491"/>
      <c r="O9" s="491"/>
      <c r="P9" s="491"/>
      <c r="Q9" s="492"/>
      <c r="R9" s="493">
        <v>208814</v>
      </c>
      <c r="S9" s="494"/>
      <c r="T9" s="494"/>
      <c r="U9" s="494"/>
      <c r="V9" s="495"/>
      <c r="W9" s="403" t="s">
        <v>90</v>
      </c>
      <c r="X9" s="404"/>
      <c r="Y9" s="404"/>
      <c r="Z9" s="404"/>
      <c r="AA9" s="404"/>
      <c r="AB9" s="404"/>
      <c r="AC9" s="404"/>
      <c r="AD9" s="404"/>
      <c r="AE9" s="404"/>
      <c r="AF9" s="404"/>
      <c r="AG9" s="404"/>
      <c r="AH9" s="404"/>
      <c r="AI9" s="404"/>
      <c r="AJ9" s="404"/>
      <c r="AK9" s="404"/>
      <c r="AL9" s="405"/>
      <c r="AM9" s="475" t="s">
        <v>91</v>
      </c>
      <c r="AN9" s="476"/>
      <c r="AO9" s="476"/>
      <c r="AP9" s="476"/>
      <c r="AQ9" s="476"/>
      <c r="AR9" s="476"/>
      <c r="AS9" s="476"/>
      <c r="AT9" s="477"/>
      <c r="AU9" s="478" t="s">
        <v>552</v>
      </c>
      <c r="AV9" s="479"/>
      <c r="AW9" s="479"/>
      <c r="AX9" s="479"/>
      <c r="AY9" s="480" t="s">
        <v>553</v>
      </c>
      <c r="AZ9" s="481"/>
      <c r="BA9" s="481"/>
      <c r="BB9" s="481"/>
      <c r="BC9" s="481"/>
      <c r="BD9" s="481"/>
      <c r="BE9" s="481"/>
      <c r="BF9" s="481"/>
      <c r="BG9" s="481"/>
      <c r="BH9" s="481"/>
      <c r="BI9" s="481"/>
      <c r="BJ9" s="481"/>
      <c r="BK9" s="481"/>
      <c r="BL9" s="481"/>
      <c r="BM9" s="482"/>
      <c r="BN9" s="446">
        <v>317488</v>
      </c>
      <c r="BO9" s="447"/>
      <c r="BP9" s="447"/>
      <c r="BQ9" s="447"/>
      <c r="BR9" s="447"/>
      <c r="BS9" s="447"/>
      <c r="BT9" s="447"/>
      <c r="BU9" s="448"/>
      <c r="BV9" s="446">
        <v>-642508</v>
      </c>
      <c r="BW9" s="447"/>
      <c r="BX9" s="447"/>
      <c r="BY9" s="447"/>
      <c r="BZ9" s="447"/>
      <c r="CA9" s="447"/>
      <c r="CB9" s="447"/>
      <c r="CC9" s="448"/>
      <c r="CD9" s="449" t="s">
        <v>92</v>
      </c>
      <c r="CE9" s="450"/>
      <c r="CF9" s="450"/>
      <c r="CG9" s="450"/>
      <c r="CH9" s="450"/>
      <c r="CI9" s="450"/>
      <c r="CJ9" s="450"/>
      <c r="CK9" s="450"/>
      <c r="CL9" s="450"/>
      <c r="CM9" s="450"/>
      <c r="CN9" s="450"/>
      <c r="CO9" s="450"/>
      <c r="CP9" s="450"/>
      <c r="CQ9" s="450"/>
      <c r="CR9" s="450"/>
      <c r="CS9" s="451"/>
      <c r="CT9" s="443">
        <v>13.8</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93</v>
      </c>
      <c r="M10" s="476"/>
      <c r="N10" s="476"/>
      <c r="O10" s="476"/>
      <c r="P10" s="476"/>
      <c r="Q10" s="477"/>
      <c r="R10" s="497">
        <v>207221</v>
      </c>
      <c r="S10" s="498"/>
      <c r="T10" s="498"/>
      <c r="U10" s="498"/>
      <c r="V10" s="499"/>
      <c r="W10" s="434"/>
      <c r="X10" s="435"/>
      <c r="Y10" s="435"/>
      <c r="Z10" s="435"/>
      <c r="AA10" s="435"/>
      <c r="AB10" s="435"/>
      <c r="AC10" s="435"/>
      <c r="AD10" s="435"/>
      <c r="AE10" s="435"/>
      <c r="AF10" s="435"/>
      <c r="AG10" s="435"/>
      <c r="AH10" s="435"/>
      <c r="AI10" s="435"/>
      <c r="AJ10" s="435"/>
      <c r="AK10" s="435"/>
      <c r="AL10" s="438"/>
      <c r="AM10" s="475" t="s">
        <v>94</v>
      </c>
      <c r="AN10" s="476"/>
      <c r="AO10" s="476"/>
      <c r="AP10" s="476"/>
      <c r="AQ10" s="476"/>
      <c r="AR10" s="476"/>
      <c r="AS10" s="476"/>
      <c r="AT10" s="477"/>
      <c r="AU10" s="478" t="s">
        <v>550</v>
      </c>
      <c r="AV10" s="479"/>
      <c r="AW10" s="479"/>
      <c r="AX10" s="479"/>
      <c r="AY10" s="480" t="s">
        <v>554</v>
      </c>
      <c r="AZ10" s="481"/>
      <c r="BA10" s="481"/>
      <c r="BB10" s="481"/>
      <c r="BC10" s="481"/>
      <c r="BD10" s="481"/>
      <c r="BE10" s="481"/>
      <c r="BF10" s="481"/>
      <c r="BG10" s="481"/>
      <c r="BH10" s="481"/>
      <c r="BI10" s="481"/>
      <c r="BJ10" s="481"/>
      <c r="BK10" s="481"/>
      <c r="BL10" s="481"/>
      <c r="BM10" s="482"/>
      <c r="BN10" s="446">
        <v>1799</v>
      </c>
      <c r="BO10" s="447"/>
      <c r="BP10" s="447"/>
      <c r="BQ10" s="447"/>
      <c r="BR10" s="447"/>
      <c r="BS10" s="447"/>
      <c r="BT10" s="447"/>
      <c r="BU10" s="448"/>
      <c r="BV10" s="446">
        <v>4601</v>
      </c>
      <c r="BW10" s="447"/>
      <c r="BX10" s="447"/>
      <c r="BY10" s="447"/>
      <c r="BZ10" s="447"/>
      <c r="CA10" s="447"/>
      <c r="CB10" s="447"/>
      <c r="CC10" s="448"/>
      <c r="CD10" s="356" t="s">
        <v>555</v>
      </c>
      <c r="CE10" s="357"/>
      <c r="CF10" s="357"/>
      <c r="CG10" s="357"/>
      <c r="CH10" s="357"/>
      <c r="CI10" s="357"/>
      <c r="CJ10" s="357"/>
      <c r="CK10" s="357"/>
      <c r="CL10" s="357"/>
      <c r="CM10" s="357"/>
      <c r="CN10" s="357"/>
      <c r="CO10" s="357"/>
      <c r="CP10" s="357"/>
      <c r="CQ10" s="357"/>
      <c r="CR10" s="357"/>
      <c r="CS10" s="358"/>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95</v>
      </c>
      <c r="M11" s="501"/>
      <c r="N11" s="501"/>
      <c r="O11" s="501"/>
      <c r="P11" s="501"/>
      <c r="Q11" s="502"/>
      <c r="R11" s="503" t="s">
        <v>556</v>
      </c>
      <c r="S11" s="504"/>
      <c r="T11" s="504"/>
      <c r="U11" s="504"/>
      <c r="V11" s="505"/>
      <c r="W11" s="434"/>
      <c r="X11" s="435"/>
      <c r="Y11" s="435"/>
      <c r="Z11" s="435"/>
      <c r="AA11" s="435"/>
      <c r="AB11" s="435"/>
      <c r="AC11" s="435"/>
      <c r="AD11" s="435"/>
      <c r="AE11" s="435"/>
      <c r="AF11" s="435"/>
      <c r="AG11" s="435"/>
      <c r="AH11" s="435"/>
      <c r="AI11" s="435"/>
      <c r="AJ11" s="435"/>
      <c r="AK11" s="435"/>
      <c r="AL11" s="438"/>
      <c r="AM11" s="475" t="s">
        <v>96</v>
      </c>
      <c r="AN11" s="476"/>
      <c r="AO11" s="476"/>
      <c r="AP11" s="476"/>
      <c r="AQ11" s="476"/>
      <c r="AR11" s="476"/>
      <c r="AS11" s="476"/>
      <c r="AT11" s="477"/>
      <c r="AU11" s="478" t="s">
        <v>557</v>
      </c>
      <c r="AV11" s="479"/>
      <c r="AW11" s="479"/>
      <c r="AX11" s="479"/>
      <c r="AY11" s="480" t="s">
        <v>558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97</v>
      </c>
      <c r="CE11" s="450"/>
      <c r="CF11" s="450"/>
      <c r="CG11" s="450"/>
      <c r="CH11" s="450"/>
      <c r="CI11" s="450"/>
      <c r="CJ11" s="450"/>
      <c r="CK11" s="450"/>
      <c r="CL11" s="450"/>
      <c r="CM11" s="450"/>
      <c r="CN11" s="450"/>
      <c r="CO11" s="450"/>
      <c r="CP11" s="450"/>
      <c r="CQ11" s="450"/>
      <c r="CR11" s="450"/>
      <c r="CS11" s="451"/>
      <c r="CT11" s="486" t="s">
        <v>559</v>
      </c>
      <c r="CU11" s="487"/>
      <c r="CV11" s="487"/>
      <c r="CW11" s="487"/>
      <c r="CX11" s="487"/>
      <c r="CY11" s="487"/>
      <c r="CZ11" s="487"/>
      <c r="DA11" s="488"/>
      <c r="DB11" s="486" t="s">
        <v>560</v>
      </c>
      <c r="DC11" s="487"/>
      <c r="DD11" s="487"/>
      <c r="DE11" s="487"/>
      <c r="DF11" s="487"/>
      <c r="DG11" s="487"/>
      <c r="DH11" s="487"/>
      <c r="DI11" s="488"/>
      <c r="DJ11" s="165"/>
      <c r="DK11" s="165"/>
      <c r="DL11" s="165"/>
      <c r="DM11" s="165"/>
      <c r="DN11" s="165"/>
      <c r="DO11" s="165"/>
    </row>
    <row r="12" spans="1:119" ht="18.75" customHeight="1" x14ac:dyDescent="0.15">
      <c r="A12" s="166"/>
      <c r="B12" s="506" t="s">
        <v>99</v>
      </c>
      <c r="C12" s="507"/>
      <c r="D12" s="507"/>
      <c r="E12" s="507"/>
      <c r="F12" s="507"/>
      <c r="G12" s="507"/>
      <c r="H12" s="507"/>
      <c r="I12" s="507"/>
      <c r="J12" s="507"/>
      <c r="K12" s="508"/>
      <c r="L12" s="515" t="s">
        <v>561</v>
      </c>
      <c r="M12" s="516"/>
      <c r="N12" s="516"/>
      <c r="O12" s="516"/>
      <c r="P12" s="516"/>
      <c r="Q12" s="517"/>
      <c r="R12" s="518">
        <v>212965</v>
      </c>
      <c r="S12" s="519"/>
      <c r="T12" s="519"/>
      <c r="U12" s="519"/>
      <c r="V12" s="520"/>
      <c r="W12" s="521" t="s">
        <v>1</v>
      </c>
      <c r="X12" s="479"/>
      <c r="Y12" s="479"/>
      <c r="Z12" s="479"/>
      <c r="AA12" s="479"/>
      <c r="AB12" s="522"/>
      <c r="AC12" s="478" t="s">
        <v>100</v>
      </c>
      <c r="AD12" s="479"/>
      <c r="AE12" s="479"/>
      <c r="AF12" s="479"/>
      <c r="AG12" s="522"/>
      <c r="AH12" s="478" t="s">
        <v>101</v>
      </c>
      <c r="AI12" s="479"/>
      <c r="AJ12" s="479"/>
      <c r="AK12" s="479"/>
      <c r="AL12" s="523"/>
      <c r="AM12" s="475" t="s">
        <v>102</v>
      </c>
      <c r="AN12" s="476"/>
      <c r="AO12" s="476"/>
      <c r="AP12" s="476"/>
      <c r="AQ12" s="476"/>
      <c r="AR12" s="476"/>
      <c r="AS12" s="476"/>
      <c r="AT12" s="477"/>
      <c r="AU12" s="478" t="s">
        <v>550</v>
      </c>
      <c r="AV12" s="479"/>
      <c r="AW12" s="479"/>
      <c r="AX12" s="479"/>
      <c r="AY12" s="480" t="s">
        <v>562</v>
      </c>
      <c r="AZ12" s="481"/>
      <c r="BA12" s="481"/>
      <c r="BB12" s="481"/>
      <c r="BC12" s="481"/>
      <c r="BD12" s="481"/>
      <c r="BE12" s="481"/>
      <c r="BF12" s="481"/>
      <c r="BG12" s="481"/>
      <c r="BH12" s="481"/>
      <c r="BI12" s="481"/>
      <c r="BJ12" s="481"/>
      <c r="BK12" s="481"/>
      <c r="BL12" s="481"/>
      <c r="BM12" s="482"/>
      <c r="BN12" s="446">
        <v>1987684</v>
      </c>
      <c r="BO12" s="447"/>
      <c r="BP12" s="447"/>
      <c r="BQ12" s="447"/>
      <c r="BR12" s="447"/>
      <c r="BS12" s="447"/>
      <c r="BT12" s="447"/>
      <c r="BU12" s="448"/>
      <c r="BV12" s="446">
        <v>1918683</v>
      </c>
      <c r="BW12" s="447"/>
      <c r="BX12" s="447"/>
      <c r="BY12" s="447"/>
      <c r="BZ12" s="447"/>
      <c r="CA12" s="447"/>
      <c r="CB12" s="447"/>
      <c r="CC12" s="448"/>
      <c r="CD12" s="449" t="s">
        <v>103</v>
      </c>
      <c r="CE12" s="450"/>
      <c r="CF12" s="450"/>
      <c r="CG12" s="450"/>
      <c r="CH12" s="450"/>
      <c r="CI12" s="450"/>
      <c r="CJ12" s="450"/>
      <c r="CK12" s="450"/>
      <c r="CL12" s="450"/>
      <c r="CM12" s="450"/>
      <c r="CN12" s="450"/>
      <c r="CO12" s="450"/>
      <c r="CP12" s="450"/>
      <c r="CQ12" s="450"/>
      <c r="CR12" s="450"/>
      <c r="CS12" s="451"/>
      <c r="CT12" s="486" t="s">
        <v>559</v>
      </c>
      <c r="CU12" s="487"/>
      <c r="CV12" s="487"/>
      <c r="CW12" s="487"/>
      <c r="CX12" s="487"/>
      <c r="CY12" s="487"/>
      <c r="CZ12" s="487"/>
      <c r="DA12" s="488"/>
      <c r="DB12" s="486" t="s">
        <v>559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3"/>
      <c r="M13" s="534" t="s">
        <v>563</v>
      </c>
      <c r="N13" s="535"/>
      <c r="O13" s="535"/>
      <c r="P13" s="535"/>
      <c r="Q13" s="536"/>
      <c r="R13" s="527">
        <v>200825</v>
      </c>
      <c r="S13" s="528"/>
      <c r="T13" s="528"/>
      <c r="U13" s="528"/>
      <c r="V13" s="529"/>
      <c r="W13" s="462" t="s">
        <v>104</v>
      </c>
      <c r="X13" s="463"/>
      <c r="Y13" s="463"/>
      <c r="Z13" s="463"/>
      <c r="AA13" s="463"/>
      <c r="AB13" s="453"/>
      <c r="AC13" s="497">
        <v>3951</v>
      </c>
      <c r="AD13" s="498"/>
      <c r="AE13" s="498"/>
      <c r="AF13" s="498"/>
      <c r="AG13" s="537"/>
      <c r="AH13" s="497">
        <v>4371</v>
      </c>
      <c r="AI13" s="498"/>
      <c r="AJ13" s="498"/>
      <c r="AK13" s="498"/>
      <c r="AL13" s="499"/>
      <c r="AM13" s="475" t="s">
        <v>105</v>
      </c>
      <c r="AN13" s="476"/>
      <c r="AO13" s="476"/>
      <c r="AP13" s="476"/>
      <c r="AQ13" s="476"/>
      <c r="AR13" s="476"/>
      <c r="AS13" s="476"/>
      <c r="AT13" s="477"/>
      <c r="AU13" s="478" t="s">
        <v>548</v>
      </c>
      <c r="AV13" s="479"/>
      <c r="AW13" s="479"/>
      <c r="AX13" s="479"/>
      <c r="AY13" s="480" t="s">
        <v>564</v>
      </c>
      <c r="AZ13" s="481"/>
      <c r="BA13" s="481"/>
      <c r="BB13" s="481"/>
      <c r="BC13" s="481"/>
      <c r="BD13" s="481"/>
      <c r="BE13" s="481"/>
      <c r="BF13" s="481"/>
      <c r="BG13" s="481"/>
      <c r="BH13" s="481"/>
      <c r="BI13" s="481"/>
      <c r="BJ13" s="481"/>
      <c r="BK13" s="481"/>
      <c r="BL13" s="481"/>
      <c r="BM13" s="482"/>
      <c r="BN13" s="446">
        <v>-1668397</v>
      </c>
      <c r="BO13" s="447"/>
      <c r="BP13" s="447"/>
      <c r="BQ13" s="447"/>
      <c r="BR13" s="447"/>
      <c r="BS13" s="447"/>
      <c r="BT13" s="447"/>
      <c r="BU13" s="448"/>
      <c r="BV13" s="446">
        <v>-2556590</v>
      </c>
      <c r="BW13" s="447"/>
      <c r="BX13" s="447"/>
      <c r="BY13" s="447"/>
      <c r="BZ13" s="447"/>
      <c r="CA13" s="447"/>
      <c r="CB13" s="447"/>
      <c r="CC13" s="448"/>
      <c r="CD13" s="449" t="s">
        <v>106</v>
      </c>
      <c r="CE13" s="450"/>
      <c r="CF13" s="450"/>
      <c r="CG13" s="450"/>
      <c r="CH13" s="450"/>
      <c r="CI13" s="450"/>
      <c r="CJ13" s="450"/>
      <c r="CK13" s="450"/>
      <c r="CL13" s="450"/>
      <c r="CM13" s="450"/>
      <c r="CN13" s="450"/>
      <c r="CO13" s="450"/>
      <c r="CP13" s="450"/>
      <c r="CQ13" s="450"/>
      <c r="CR13" s="450"/>
      <c r="CS13" s="451"/>
      <c r="CT13" s="443">
        <v>5.2</v>
      </c>
      <c r="CU13" s="444"/>
      <c r="CV13" s="444"/>
      <c r="CW13" s="444"/>
      <c r="CX13" s="444"/>
      <c r="CY13" s="444"/>
      <c r="CZ13" s="444"/>
      <c r="DA13" s="445"/>
      <c r="DB13" s="443">
        <v>5.7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565</v>
      </c>
      <c r="M14" s="525"/>
      <c r="N14" s="525"/>
      <c r="O14" s="525"/>
      <c r="P14" s="525"/>
      <c r="Q14" s="526"/>
      <c r="R14" s="527">
        <v>212046</v>
      </c>
      <c r="S14" s="528"/>
      <c r="T14" s="528"/>
      <c r="U14" s="528"/>
      <c r="V14" s="529"/>
      <c r="W14" s="436"/>
      <c r="X14" s="437"/>
      <c r="Y14" s="437"/>
      <c r="Z14" s="437"/>
      <c r="AA14" s="437"/>
      <c r="AB14" s="426"/>
      <c r="AC14" s="530">
        <v>4</v>
      </c>
      <c r="AD14" s="531"/>
      <c r="AE14" s="531"/>
      <c r="AF14" s="531"/>
      <c r="AG14" s="532"/>
      <c r="AH14" s="530">
        <v>4.5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107</v>
      </c>
      <c r="CE14" s="539"/>
      <c r="CF14" s="539"/>
      <c r="CG14" s="539"/>
      <c r="CH14" s="539"/>
      <c r="CI14" s="539"/>
      <c r="CJ14" s="539"/>
      <c r="CK14" s="539"/>
      <c r="CL14" s="539"/>
      <c r="CM14" s="539"/>
      <c r="CN14" s="539"/>
      <c r="CO14" s="539"/>
      <c r="CP14" s="539"/>
      <c r="CQ14" s="539"/>
      <c r="CR14" s="539"/>
      <c r="CS14" s="540"/>
      <c r="CT14" s="541">
        <v>39.700000000000003</v>
      </c>
      <c r="CU14" s="542"/>
      <c r="CV14" s="542"/>
      <c r="CW14" s="542"/>
      <c r="CX14" s="542"/>
      <c r="CY14" s="542"/>
      <c r="CZ14" s="542"/>
      <c r="DA14" s="543"/>
      <c r="DB14" s="541">
        <v>39.5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3"/>
      <c r="M15" s="534" t="s">
        <v>566</v>
      </c>
      <c r="N15" s="535"/>
      <c r="O15" s="535"/>
      <c r="P15" s="535"/>
      <c r="Q15" s="536"/>
      <c r="R15" s="527">
        <v>200856</v>
      </c>
      <c r="S15" s="528"/>
      <c r="T15" s="528"/>
      <c r="U15" s="528"/>
      <c r="V15" s="529"/>
      <c r="W15" s="462" t="s">
        <v>108</v>
      </c>
      <c r="X15" s="463"/>
      <c r="Y15" s="463"/>
      <c r="Z15" s="463"/>
      <c r="AA15" s="463"/>
      <c r="AB15" s="453"/>
      <c r="AC15" s="497">
        <v>35843</v>
      </c>
      <c r="AD15" s="498"/>
      <c r="AE15" s="498"/>
      <c r="AF15" s="498"/>
      <c r="AG15" s="537"/>
      <c r="AH15" s="497">
        <v>35229</v>
      </c>
      <c r="AI15" s="498"/>
      <c r="AJ15" s="498"/>
      <c r="AK15" s="498"/>
      <c r="AL15" s="499"/>
      <c r="AM15" s="475"/>
      <c r="AN15" s="476"/>
      <c r="AO15" s="476"/>
      <c r="AP15" s="476"/>
      <c r="AQ15" s="476"/>
      <c r="AR15" s="476"/>
      <c r="AS15" s="476"/>
      <c r="AT15" s="477"/>
      <c r="AU15" s="478"/>
      <c r="AV15" s="479"/>
      <c r="AW15" s="479"/>
      <c r="AX15" s="479"/>
      <c r="AY15" s="406" t="s">
        <v>567</v>
      </c>
      <c r="AZ15" s="407"/>
      <c r="BA15" s="407"/>
      <c r="BB15" s="407"/>
      <c r="BC15" s="407"/>
      <c r="BD15" s="407"/>
      <c r="BE15" s="407"/>
      <c r="BF15" s="407"/>
      <c r="BG15" s="407"/>
      <c r="BH15" s="407"/>
      <c r="BI15" s="407"/>
      <c r="BJ15" s="407"/>
      <c r="BK15" s="407"/>
      <c r="BL15" s="407"/>
      <c r="BM15" s="408"/>
      <c r="BN15" s="409">
        <v>26123445</v>
      </c>
      <c r="BO15" s="410"/>
      <c r="BP15" s="410"/>
      <c r="BQ15" s="410"/>
      <c r="BR15" s="410"/>
      <c r="BS15" s="410"/>
      <c r="BT15" s="410"/>
      <c r="BU15" s="411"/>
      <c r="BV15" s="409">
        <v>25714691</v>
      </c>
      <c r="BW15" s="410"/>
      <c r="BX15" s="410"/>
      <c r="BY15" s="410"/>
      <c r="BZ15" s="410"/>
      <c r="CA15" s="410"/>
      <c r="CB15" s="410"/>
      <c r="CC15" s="411"/>
      <c r="CD15" s="544" t="s">
        <v>568</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109</v>
      </c>
      <c r="M16" s="555"/>
      <c r="N16" s="555"/>
      <c r="O16" s="555"/>
      <c r="P16" s="555"/>
      <c r="Q16" s="556"/>
      <c r="R16" s="547" t="s">
        <v>569</v>
      </c>
      <c r="S16" s="548"/>
      <c r="T16" s="548"/>
      <c r="U16" s="548"/>
      <c r="V16" s="549"/>
      <c r="W16" s="436"/>
      <c r="X16" s="437"/>
      <c r="Y16" s="437"/>
      <c r="Z16" s="437"/>
      <c r="AA16" s="437"/>
      <c r="AB16" s="426"/>
      <c r="AC16" s="530">
        <v>36.5</v>
      </c>
      <c r="AD16" s="531"/>
      <c r="AE16" s="531"/>
      <c r="AF16" s="531"/>
      <c r="AG16" s="532"/>
      <c r="AH16" s="530">
        <v>36.6</v>
      </c>
      <c r="AI16" s="531"/>
      <c r="AJ16" s="531"/>
      <c r="AK16" s="531"/>
      <c r="AL16" s="533"/>
      <c r="AM16" s="475"/>
      <c r="AN16" s="476"/>
      <c r="AO16" s="476"/>
      <c r="AP16" s="476"/>
      <c r="AQ16" s="476"/>
      <c r="AR16" s="476"/>
      <c r="AS16" s="476"/>
      <c r="AT16" s="477"/>
      <c r="AU16" s="478"/>
      <c r="AV16" s="479"/>
      <c r="AW16" s="479"/>
      <c r="AX16" s="479"/>
      <c r="AY16" s="480" t="s">
        <v>570</v>
      </c>
      <c r="AZ16" s="481"/>
      <c r="BA16" s="481"/>
      <c r="BB16" s="481"/>
      <c r="BC16" s="481"/>
      <c r="BD16" s="481"/>
      <c r="BE16" s="481"/>
      <c r="BF16" s="481"/>
      <c r="BG16" s="481"/>
      <c r="BH16" s="481"/>
      <c r="BI16" s="481"/>
      <c r="BJ16" s="481"/>
      <c r="BK16" s="481"/>
      <c r="BL16" s="481"/>
      <c r="BM16" s="482"/>
      <c r="BN16" s="446">
        <v>31075626</v>
      </c>
      <c r="BO16" s="447"/>
      <c r="BP16" s="447"/>
      <c r="BQ16" s="447"/>
      <c r="BR16" s="447"/>
      <c r="BS16" s="447"/>
      <c r="BT16" s="447"/>
      <c r="BU16" s="448"/>
      <c r="BV16" s="446">
        <v>30799579</v>
      </c>
      <c r="BW16" s="447"/>
      <c r="BX16" s="447"/>
      <c r="BY16" s="447"/>
      <c r="BZ16" s="447"/>
      <c r="CA16" s="447"/>
      <c r="CB16" s="447"/>
      <c r="CC16" s="448"/>
      <c r="CD16" s="362"/>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77"/>
      <c r="M17" s="550" t="s">
        <v>571</v>
      </c>
      <c r="N17" s="551"/>
      <c r="O17" s="551"/>
      <c r="P17" s="551"/>
      <c r="Q17" s="552"/>
      <c r="R17" s="547" t="s">
        <v>572</v>
      </c>
      <c r="S17" s="548"/>
      <c r="T17" s="548"/>
      <c r="U17" s="548"/>
      <c r="V17" s="549"/>
      <c r="W17" s="462" t="s">
        <v>110</v>
      </c>
      <c r="X17" s="463"/>
      <c r="Y17" s="463"/>
      <c r="Z17" s="463"/>
      <c r="AA17" s="463"/>
      <c r="AB17" s="453"/>
      <c r="AC17" s="497">
        <v>58336</v>
      </c>
      <c r="AD17" s="498"/>
      <c r="AE17" s="498"/>
      <c r="AF17" s="498"/>
      <c r="AG17" s="537"/>
      <c r="AH17" s="497">
        <v>56686</v>
      </c>
      <c r="AI17" s="498"/>
      <c r="AJ17" s="498"/>
      <c r="AK17" s="498"/>
      <c r="AL17" s="499"/>
      <c r="AM17" s="475"/>
      <c r="AN17" s="476"/>
      <c r="AO17" s="476"/>
      <c r="AP17" s="476"/>
      <c r="AQ17" s="476"/>
      <c r="AR17" s="476"/>
      <c r="AS17" s="476"/>
      <c r="AT17" s="477"/>
      <c r="AU17" s="478"/>
      <c r="AV17" s="479"/>
      <c r="AW17" s="479"/>
      <c r="AX17" s="479"/>
      <c r="AY17" s="480" t="s">
        <v>573</v>
      </c>
      <c r="AZ17" s="481"/>
      <c r="BA17" s="481"/>
      <c r="BB17" s="481"/>
      <c r="BC17" s="481"/>
      <c r="BD17" s="481"/>
      <c r="BE17" s="481"/>
      <c r="BF17" s="481"/>
      <c r="BG17" s="481"/>
      <c r="BH17" s="481"/>
      <c r="BI17" s="481"/>
      <c r="BJ17" s="481"/>
      <c r="BK17" s="481"/>
      <c r="BL17" s="481"/>
      <c r="BM17" s="482"/>
      <c r="BN17" s="446">
        <v>33335511</v>
      </c>
      <c r="BO17" s="447"/>
      <c r="BP17" s="447"/>
      <c r="BQ17" s="447"/>
      <c r="BR17" s="447"/>
      <c r="BS17" s="447"/>
      <c r="BT17" s="447"/>
      <c r="BU17" s="448"/>
      <c r="BV17" s="446">
        <v>32824059</v>
      </c>
      <c r="BW17" s="447"/>
      <c r="BX17" s="447"/>
      <c r="BY17" s="447"/>
      <c r="BZ17" s="447"/>
      <c r="CA17" s="447"/>
      <c r="CB17" s="447"/>
      <c r="CC17" s="448"/>
      <c r="CD17" s="362"/>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111</v>
      </c>
      <c r="C18" s="489"/>
      <c r="D18" s="489"/>
      <c r="E18" s="558"/>
      <c r="F18" s="558"/>
      <c r="G18" s="558"/>
      <c r="H18" s="558"/>
      <c r="I18" s="558"/>
      <c r="J18" s="558"/>
      <c r="K18" s="558"/>
      <c r="L18" s="559">
        <v>139.44</v>
      </c>
      <c r="M18" s="559"/>
      <c r="N18" s="559"/>
      <c r="O18" s="559"/>
      <c r="P18" s="559"/>
      <c r="Q18" s="559"/>
      <c r="R18" s="560"/>
      <c r="S18" s="560"/>
      <c r="T18" s="560"/>
      <c r="U18" s="560"/>
      <c r="V18" s="561"/>
      <c r="W18" s="464"/>
      <c r="X18" s="465"/>
      <c r="Y18" s="465"/>
      <c r="Z18" s="465"/>
      <c r="AA18" s="465"/>
      <c r="AB18" s="456"/>
      <c r="AC18" s="562">
        <v>59.4</v>
      </c>
      <c r="AD18" s="563"/>
      <c r="AE18" s="563"/>
      <c r="AF18" s="563"/>
      <c r="AG18" s="564"/>
      <c r="AH18" s="562">
        <v>58.9</v>
      </c>
      <c r="AI18" s="563"/>
      <c r="AJ18" s="563"/>
      <c r="AK18" s="563"/>
      <c r="AL18" s="565"/>
      <c r="AM18" s="475"/>
      <c r="AN18" s="476"/>
      <c r="AO18" s="476"/>
      <c r="AP18" s="476"/>
      <c r="AQ18" s="476"/>
      <c r="AR18" s="476"/>
      <c r="AS18" s="476"/>
      <c r="AT18" s="477"/>
      <c r="AU18" s="478"/>
      <c r="AV18" s="479"/>
      <c r="AW18" s="479"/>
      <c r="AX18" s="479"/>
      <c r="AY18" s="480" t="s">
        <v>112</v>
      </c>
      <c r="AZ18" s="481"/>
      <c r="BA18" s="481"/>
      <c r="BB18" s="481"/>
      <c r="BC18" s="481"/>
      <c r="BD18" s="481"/>
      <c r="BE18" s="481"/>
      <c r="BF18" s="481"/>
      <c r="BG18" s="481"/>
      <c r="BH18" s="481"/>
      <c r="BI18" s="481"/>
      <c r="BJ18" s="481"/>
      <c r="BK18" s="481"/>
      <c r="BL18" s="481"/>
      <c r="BM18" s="482"/>
      <c r="BN18" s="446">
        <v>41531994</v>
      </c>
      <c r="BO18" s="447"/>
      <c r="BP18" s="447"/>
      <c r="BQ18" s="447"/>
      <c r="BR18" s="447"/>
      <c r="BS18" s="447"/>
      <c r="BT18" s="447"/>
      <c r="BU18" s="448"/>
      <c r="BV18" s="446">
        <v>41106685</v>
      </c>
      <c r="BW18" s="447"/>
      <c r="BX18" s="447"/>
      <c r="BY18" s="447"/>
      <c r="BZ18" s="447"/>
      <c r="CA18" s="447"/>
      <c r="CB18" s="447"/>
      <c r="CC18" s="448"/>
      <c r="CD18" s="362"/>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113</v>
      </c>
      <c r="C19" s="489"/>
      <c r="D19" s="489"/>
      <c r="E19" s="558"/>
      <c r="F19" s="558"/>
      <c r="G19" s="558"/>
      <c r="H19" s="558"/>
      <c r="I19" s="558"/>
      <c r="J19" s="558"/>
      <c r="K19" s="558"/>
      <c r="L19" s="566">
        <v>1498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114</v>
      </c>
      <c r="AZ19" s="481"/>
      <c r="BA19" s="481"/>
      <c r="BB19" s="481"/>
      <c r="BC19" s="481"/>
      <c r="BD19" s="481"/>
      <c r="BE19" s="481"/>
      <c r="BF19" s="481"/>
      <c r="BG19" s="481"/>
      <c r="BH19" s="481"/>
      <c r="BI19" s="481"/>
      <c r="BJ19" s="481"/>
      <c r="BK19" s="481"/>
      <c r="BL19" s="481"/>
      <c r="BM19" s="482"/>
      <c r="BN19" s="446">
        <v>49726403</v>
      </c>
      <c r="BO19" s="447"/>
      <c r="BP19" s="447"/>
      <c r="BQ19" s="447"/>
      <c r="BR19" s="447"/>
      <c r="BS19" s="447"/>
      <c r="BT19" s="447"/>
      <c r="BU19" s="448"/>
      <c r="BV19" s="446">
        <v>50102882</v>
      </c>
      <c r="BW19" s="447"/>
      <c r="BX19" s="447"/>
      <c r="BY19" s="447"/>
      <c r="BZ19" s="447"/>
      <c r="CA19" s="447"/>
      <c r="CB19" s="447"/>
      <c r="CC19" s="448"/>
      <c r="CD19" s="362"/>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115</v>
      </c>
      <c r="C20" s="489"/>
      <c r="D20" s="489"/>
      <c r="E20" s="558"/>
      <c r="F20" s="558"/>
      <c r="G20" s="558"/>
      <c r="H20" s="558"/>
      <c r="I20" s="558"/>
      <c r="J20" s="558"/>
      <c r="K20" s="558"/>
      <c r="L20" s="566">
        <v>80110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362"/>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116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362"/>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117</v>
      </c>
      <c r="C22" s="581"/>
      <c r="D22" s="582"/>
      <c r="E22" s="458" t="s">
        <v>1</v>
      </c>
      <c r="F22" s="463"/>
      <c r="G22" s="463"/>
      <c r="H22" s="463"/>
      <c r="I22" s="463"/>
      <c r="J22" s="463"/>
      <c r="K22" s="453"/>
      <c r="L22" s="458" t="s">
        <v>118</v>
      </c>
      <c r="M22" s="463"/>
      <c r="N22" s="463"/>
      <c r="O22" s="463"/>
      <c r="P22" s="453"/>
      <c r="Q22" s="589" t="s">
        <v>119</v>
      </c>
      <c r="R22" s="590"/>
      <c r="S22" s="590"/>
      <c r="T22" s="590"/>
      <c r="U22" s="590"/>
      <c r="V22" s="591"/>
      <c r="W22" s="595" t="s">
        <v>120</v>
      </c>
      <c r="X22" s="581"/>
      <c r="Y22" s="582"/>
      <c r="Z22" s="458" t="s">
        <v>1</v>
      </c>
      <c r="AA22" s="463"/>
      <c r="AB22" s="463"/>
      <c r="AC22" s="463"/>
      <c r="AD22" s="463"/>
      <c r="AE22" s="463"/>
      <c r="AF22" s="463"/>
      <c r="AG22" s="453"/>
      <c r="AH22" s="608" t="s">
        <v>121</v>
      </c>
      <c r="AI22" s="463"/>
      <c r="AJ22" s="463"/>
      <c r="AK22" s="463"/>
      <c r="AL22" s="453"/>
      <c r="AM22" s="608" t="s">
        <v>122</v>
      </c>
      <c r="AN22" s="609"/>
      <c r="AO22" s="609"/>
      <c r="AP22" s="609"/>
      <c r="AQ22" s="609"/>
      <c r="AR22" s="610"/>
      <c r="AS22" s="589" t="s">
        <v>119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362"/>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123</v>
      </c>
      <c r="AZ23" s="407"/>
      <c r="BA23" s="407"/>
      <c r="BB23" s="407"/>
      <c r="BC23" s="407"/>
      <c r="BD23" s="407"/>
      <c r="BE23" s="407"/>
      <c r="BF23" s="407"/>
      <c r="BG23" s="407"/>
      <c r="BH23" s="407"/>
      <c r="BI23" s="407"/>
      <c r="BJ23" s="407"/>
      <c r="BK23" s="407"/>
      <c r="BL23" s="407"/>
      <c r="BM23" s="408"/>
      <c r="BN23" s="446">
        <v>68318565</v>
      </c>
      <c r="BO23" s="447"/>
      <c r="BP23" s="447"/>
      <c r="BQ23" s="447"/>
      <c r="BR23" s="447"/>
      <c r="BS23" s="447"/>
      <c r="BT23" s="447"/>
      <c r="BU23" s="448"/>
      <c r="BV23" s="446">
        <v>68897860</v>
      </c>
      <c r="BW23" s="447"/>
      <c r="BX23" s="447"/>
      <c r="BY23" s="447"/>
      <c r="BZ23" s="447"/>
      <c r="CA23" s="447"/>
      <c r="CB23" s="447"/>
      <c r="CC23" s="448"/>
      <c r="CD23" s="362"/>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124</v>
      </c>
      <c r="F24" s="476"/>
      <c r="G24" s="476"/>
      <c r="H24" s="476"/>
      <c r="I24" s="476"/>
      <c r="J24" s="476"/>
      <c r="K24" s="477"/>
      <c r="L24" s="497">
        <v>1</v>
      </c>
      <c r="M24" s="498"/>
      <c r="N24" s="498"/>
      <c r="O24" s="498"/>
      <c r="P24" s="537"/>
      <c r="Q24" s="497">
        <v>9640</v>
      </c>
      <c r="R24" s="498"/>
      <c r="S24" s="498"/>
      <c r="T24" s="498"/>
      <c r="U24" s="498"/>
      <c r="V24" s="537"/>
      <c r="W24" s="596"/>
      <c r="X24" s="584"/>
      <c r="Y24" s="585"/>
      <c r="Z24" s="496" t="s">
        <v>125</v>
      </c>
      <c r="AA24" s="476"/>
      <c r="AB24" s="476"/>
      <c r="AC24" s="476"/>
      <c r="AD24" s="476"/>
      <c r="AE24" s="476"/>
      <c r="AF24" s="476"/>
      <c r="AG24" s="477"/>
      <c r="AH24" s="497">
        <v>1384</v>
      </c>
      <c r="AI24" s="498"/>
      <c r="AJ24" s="498"/>
      <c r="AK24" s="498"/>
      <c r="AL24" s="537"/>
      <c r="AM24" s="497">
        <v>4228120</v>
      </c>
      <c r="AN24" s="498"/>
      <c r="AO24" s="498"/>
      <c r="AP24" s="498"/>
      <c r="AQ24" s="498"/>
      <c r="AR24" s="537"/>
      <c r="AS24" s="497">
        <v>3055</v>
      </c>
      <c r="AT24" s="498"/>
      <c r="AU24" s="498"/>
      <c r="AV24" s="498"/>
      <c r="AW24" s="498"/>
      <c r="AX24" s="499"/>
      <c r="AY24" s="616" t="s">
        <v>126</v>
      </c>
      <c r="AZ24" s="617"/>
      <c r="BA24" s="617"/>
      <c r="BB24" s="617"/>
      <c r="BC24" s="617"/>
      <c r="BD24" s="617"/>
      <c r="BE24" s="617"/>
      <c r="BF24" s="617"/>
      <c r="BG24" s="617"/>
      <c r="BH24" s="617"/>
      <c r="BI24" s="617"/>
      <c r="BJ24" s="617"/>
      <c r="BK24" s="617"/>
      <c r="BL24" s="617"/>
      <c r="BM24" s="618"/>
      <c r="BN24" s="446">
        <v>47576869</v>
      </c>
      <c r="BO24" s="447"/>
      <c r="BP24" s="447"/>
      <c r="BQ24" s="447"/>
      <c r="BR24" s="447"/>
      <c r="BS24" s="447"/>
      <c r="BT24" s="447"/>
      <c r="BU24" s="448"/>
      <c r="BV24" s="446">
        <v>47000148</v>
      </c>
      <c r="BW24" s="447"/>
      <c r="BX24" s="447"/>
      <c r="BY24" s="447"/>
      <c r="BZ24" s="447"/>
      <c r="CA24" s="447"/>
      <c r="CB24" s="447"/>
      <c r="CC24" s="448"/>
      <c r="CD24" s="362"/>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127</v>
      </c>
      <c r="F25" s="476"/>
      <c r="G25" s="476"/>
      <c r="H25" s="476"/>
      <c r="I25" s="476"/>
      <c r="J25" s="476"/>
      <c r="K25" s="477"/>
      <c r="L25" s="497">
        <v>1</v>
      </c>
      <c r="M25" s="498"/>
      <c r="N25" s="498"/>
      <c r="O25" s="498"/>
      <c r="P25" s="537"/>
      <c r="Q25" s="497">
        <v>8120</v>
      </c>
      <c r="R25" s="498"/>
      <c r="S25" s="498"/>
      <c r="T25" s="498"/>
      <c r="U25" s="498"/>
      <c r="V25" s="537"/>
      <c r="W25" s="596"/>
      <c r="X25" s="584"/>
      <c r="Y25" s="585"/>
      <c r="Z25" s="496" t="s">
        <v>128</v>
      </c>
      <c r="AA25" s="476"/>
      <c r="AB25" s="476"/>
      <c r="AC25" s="476"/>
      <c r="AD25" s="476"/>
      <c r="AE25" s="476"/>
      <c r="AF25" s="476"/>
      <c r="AG25" s="477"/>
      <c r="AH25" s="497">
        <v>258</v>
      </c>
      <c r="AI25" s="498"/>
      <c r="AJ25" s="498"/>
      <c r="AK25" s="498"/>
      <c r="AL25" s="537"/>
      <c r="AM25" s="497">
        <v>770130</v>
      </c>
      <c r="AN25" s="498"/>
      <c r="AO25" s="498"/>
      <c r="AP25" s="498"/>
      <c r="AQ25" s="498"/>
      <c r="AR25" s="537"/>
      <c r="AS25" s="497">
        <v>2985</v>
      </c>
      <c r="AT25" s="498"/>
      <c r="AU25" s="498"/>
      <c r="AV25" s="498"/>
      <c r="AW25" s="498"/>
      <c r="AX25" s="499"/>
      <c r="AY25" s="406" t="s">
        <v>129</v>
      </c>
      <c r="AZ25" s="407"/>
      <c r="BA25" s="407"/>
      <c r="BB25" s="407"/>
      <c r="BC25" s="407"/>
      <c r="BD25" s="407"/>
      <c r="BE25" s="407"/>
      <c r="BF25" s="407"/>
      <c r="BG25" s="407"/>
      <c r="BH25" s="407"/>
      <c r="BI25" s="407"/>
      <c r="BJ25" s="407"/>
      <c r="BK25" s="407"/>
      <c r="BL25" s="407"/>
      <c r="BM25" s="408"/>
      <c r="BN25" s="409">
        <v>9851858</v>
      </c>
      <c r="BO25" s="410"/>
      <c r="BP25" s="410"/>
      <c r="BQ25" s="410"/>
      <c r="BR25" s="410"/>
      <c r="BS25" s="410"/>
      <c r="BT25" s="410"/>
      <c r="BU25" s="411"/>
      <c r="BV25" s="409">
        <v>6134761</v>
      </c>
      <c r="BW25" s="410"/>
      <c r="BX25" s="410"/>
      <c r="BY25" s="410"/>
      <c r="BZ25" s="410"/>
      <c r="CA25" s="410"/>
      <c r="CB25" s="410"/>
      <c r="CC25" s="411"/>
      <c r="CD25" s="362"/>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574</v>
      </c>
      <c r="F26" s="476"/>
      <c r="G26" s="476"/>
      <c r="H26" s="476"/>
      <c r="I26" s="476"/>
      <c r="J26" s="476"/>
      <c r="K26" s="477"/>
      <c r="L26" s="497">
        <v>1</v>
      </c>
      <c r="M26" s="498"/>
      <c r="N26" s="498"/>
      <c r="O26" s="498"/>
      <c r="P26" s="537"/>
      <c r="Q26" s="497">
        <v>6930</v>
      </c>
      <c r="R26" s="498"/>
      <c r="S26" s="498"/>
      <c r="T26" s="498"/>
      <c r="U26" s="498"/>
      <c r="V26" s="537"/>
      <c r="W26" s="596"/>
      <c r="X26" s="584"/>
      <c r="Y26" s="585"/>
      <c r="Z26" s="496" t="s">
        <v>130</v>
      </c>
      <c r="AA26" s="606"/>
      <c r="AB26" s="606"/>
      <c r="AC26" s="606"/>
      <c r="AD26" s="606"/>
      <c r="AE26" s="606"/>
      <c r="AF26" s="606"/>
      <c r="AG26" s="607"/>
      <c r="AH26" s="497">
        <v>57</v>
      </c>
      <c r="AI26" s="498"/>
      <c r="AJ26" s="498"/>
      <c r="AK26" s="498"/>
      <c r="AL26" s="537"/>
      <c r="AM26" s="497">
        <v>180747</v>
      </c>
      <c r="AN26" s="498"/>
      <c r="AO26" s="498"/>
      <c r="AP26" s="498"/>
      <c r="AQ26" s="498"/>
      <c r="AR26" s="537"/>
      <c r="AS26" s="497">
        <v>3171</v>
      </c>
      <c r="AT26" s="498"/>
      <c r="AU26" s="498"/>
      <c r="AV26" s="498"/>
      <c r="AW26" s="498"/>
      <c r="AX26" s="499"/>
      <c r="AY26" s="449" t="s">
        <v>131</v>
      </c>
      <c r="AZ26" s="450"/>
      <c r="BA26" s="450"/>
      <c r="BB26" s="450"/>
      <c r="BC26" s="450"/>
      <c r="BD26" s="450"/>
      <c r="BE26" s="450"/>
      <c r="BF26" s="450"/>
      <c r="BG26" s="450"/>
      <c r="BH26" s="450"/>
      <c r="BI26" s="450"/>
      <c r="BJ26" s="450"/>
      <c r="BK26" s="450"/>
      <c r="BL26" s="450"/>
      <c r="BM26" s="451"/>
      <c r="BN26" s="446" t="s">
        <v>575</v>
      </c>
      <c r="BO26" s="447"/>
      <c r="BP26" s="447"/>
      <c r="BQ26" s="447"/>
      <c r="BR26" s="447"/>
      <c r="BS26" s="447"/>
      <c r="BT26" s="447"/>
      <c r="BU26" s="448"/>
      <c r="BV26" s="446" t="s">
        <v>575</v>
      </c>
      <c r="BW26" s="447"/>
      <c r="BX26" s="447"/>
      <c r="BY26" s="447"/>
      <c r="BZ26" s="447"/>
      <c r="CA26" s="447"/>
      <c r="CB26" s="447"/>
      <c r="CC26" s="448"/>
      <c r="CD26" s="362"/>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133</v>
      </c>
      <c r="F27" s="476"/>
      <c r="G27" s="476"/>
      <c r="H27" s="476"/>
      <c r="I27" s="476"/>
      <c r="J27" s="476"/>
      <c r="K27" s="477"/>
      <c r="L27" s="497">
        <v>1</v>
      </c>
      <c r="M27" s="498"/>
      <c r="N27" s="498"/>
      <c r="O27" s="498"/>
      <c r="P27" s="537"/>
      <c r="Q27" s="497">
        <v>5550</v>
      </c>
      <c r="R27" s="498"/>
      <c r="S27" s="498"/>
      <c r="T27" s="498"/>
      <c r="U27" s="498"/>
      <c r="V27" s="537"/>
      <c r="W27" s="596"/>
      <c r="X27" s="584"/>
      <c r="Y27" s="585"/>
      <c r="Z27" s="496" t="s">
        <v>134</v>
      </c>
      <c r="AA27" s="476"/>
      <c r="AB27" s="476"/>
      <c r="AC27" s="476"/>
      <c r="AD27" s="476"/>
      <c r="AE27" s="476"/>
      <c r="AF27" s="476"/>
      <c r="AG27" s="477"/>
      <c r="AH27" s="497">
        <v>99</v>
      </c>
      <c r="AI27" s="498"/>
      <c r="AJ27" s="498"/>
      <c r="AK27" s="498"/>
      <c r="AL27" s="537"/>
      <c r="AM27" s="497">
        <v>351656</v>
      </c>
      <c r="AN27" s="498"/>
      <c r="AO27" s="498"/>
      <c r="AP27" s="498"/>
      <c r="AQ27" s="498"/>
      <c r="AR27" s="537"/>
      <c r="AS27" s="497">
        <v>3552</v>
      </c>
      <c r="AT27" s="498"/>
      <c r="AU27" s="498"/>
      <c r="AV27" s="498"/>
      <c r="AW27" s="498"/>
      <c r="AX27" s="499"/>
      <c r="AY27" s="538" t="s">
        <v>135</v>
      </c>
      <c r="AZ27" s="539"/>
      <c r="BA27" s="539"/>
      <c r="BB27" s="539"/>
      <c r="BC27" s="539"/>
      <c r="BD27" s="539"/>
      <c r="BE27" s="539"/>
      <c r="BF27" s="539"/>
      <c r="BG27" s="539"/>
      <c r="BH27" s="539"/>
      <c r="BI27" s="539"/>
      <c r="BJ27" s="539"/>
      <c r="BK27" s="539"/>
      <c r="BL27" s="539"/>
      <c r="BM27" s="540"/>
      <c r="BN27" s="619">
        <v>2200000</v>
      </c>
      <c r="BO27" s="620"/>
      <c r="BP27" s="620"/>
      <c r="BQ27" s="620"/>
      <c r="BR27" s="620"/>
      <c r="BS27" s="620"/>
      <c r="BT27" s="620"/>
      <c r="BU27" s="621"/>
      <c r="BV27" s="619">
        <v>2200000</v>
      </c>
      <c r="BW27" s="620"/>
      <c r="BX27" s="620"/>
      <c r="BY27" s="620"/>
      <c r="BZ27" s="620"/>
      <c r="CA27" s="620"/>
      <c r="CB27" s="620"/>
      <c r="CC27" s="621"/>
      <c r="CD27" s="359"/>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136</v>
      </c>
      <c r="F28" s="476"/>
      <c r="G28" s="476"/>
      <c r="H28" s="476"/>
      <c r="I28" s="476"/>
      <c r="J28" s="476"/>
      <c r="K28" s="477"/>
      <c r="L28" s="497">
        <v>1</v>
      </c>
      <c r="M28" s="498"/>
      <c r="N28" s="498"/>
      <c r="O28" s="498"/>
      <c r="P28" s="537"/>
      <c r="Q28" s="497">
        <v>5050</v>
      </c>
      <c r="R28" s="498"/>
      <c r="S28" s="498"/>
      <c r="T28" s="498"/>
      <c r="U28" s="498"/>
      <c r="V28" s="537"/>
      <c r="W28" s="596"/>
      <c r="X28" s="584"/>
      <c r="Y28" s="585"/>
      <c r="Z28" s="496" t="s">
        <v>137</v>
      </c>
      <c r="AA28" s="476"/>
      <c r="AB28" s="476"/>
      <c r="AC28" s="476"/>
      <c r="AD28" s="476"/>
      <c r="AE28" s="476"/>
      <c r="AF28" s="476"/>
      <c r="AG28" s="477"/>
      <c r="AH28" s="497" t="s">
        <v>560</v>
      </c>
      <c r="AI28" s="498"/>
      <c r="AJ28" s="498"/>
      <c r="AK28" s="498"/>
      <c r="AL28" s="537"/>
      <c r="AM28" s="497" t="s">
        <v>575</v>
      </c>
      <c r="AN28" s="498"/>
      <c r="AO28" s="498"/>
      <c r="AP28" s="498"/>
      <c r="AQ28" s="498"/>
      <c r="AR28" s="537"/>
      <c r="AS28" s="497" t="s">
        <v>560</v>
      </c>
      <c r="AT28" s="498"/>
      <c r="AU28" s="498"/>
      <c r="AV28" s="498"/>
      <c r="AW28" s="498"/>
      <c r="AX28" s="499"/>
      <c r="AY28" s="622" t="s">
        <v>138</v>
      </c>
      <c r="AZ28" s="623"/>
      <c r="BA28" s="623"/>
      <c r="BB28" s="624"/>
      <c r="BC28" s="406" t="s">
        <v>41</v>
      </c>
      <c r="BD28" s="407"/>
      <c r="BE28" s="407"/>
      <c r="BF28" s="407"/>
      <c r="BG28" s="407"/>
      <c r="BH28" s="407"/>
      <c r="BI28" s="407"/>
      <c r="BJ28" s="407"/>
      <c r="BK28" s="407"/>
      <c r="BL28" s="407"/>
      <c r="BM28" s="408"/>
      <c r="BN28" s="409">
        <v>5146873</v>
      </c>
      <c r="BO28" s="410"/>
      <c r="BP28" s="410"/>
      <c r="BQ28" s="410"/>
      <c r="BR28" s="410"/>
      <c r="BS28" s="410"/>
      <c r="BT28" s="410"/>
      <c r="BU28" s="411"/>
      <c r="BV28" s="409">
        <v>6132758</v>
      </c>
      <c r="BW28" s="410"/>
      <c r="BX28" s="410"/>
      <c r="BY28" s="410"/>
      <c r="BZ28" s="410"/>
      <c r="CA28" s="410"/>
      <c r="CB28" s="410"/>
      <c r="CC28" s="411"/>
      <c r="CD28" s="362"/>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139</v>
      </c>
      <c r="F29" s="476"/>
      <c r="G29" s="476"/>
      <c r="H29" s="476"/>
      <c r="I29" s="476"/>
      <c r="J29" s="476"/>
      <c r="K29" s="477"/>
      <c r="L29" s="497">
        <v>30</v>
      </c>
      <c r="M29" s="498"/>
      <c r="N29" s="498"/>
      <c r="O29" s="498"/>
      <c r="P29" s="537"/>
      <c r="Q29" s="497">
        <v>4850</v>
      </c>
      <c r="R29" s="498"/>
      <c r="S29" s="498"/>
      <c r="T29" s="498"/>
      <c r="U29" s="498"/>
      <c r="V29" s="537"/>
      <c r="W29" s="597"/>
      <c r="X29" s="598"/>
      <c r="Y29" s="599"/>
      <c r="Z29" s="496" t="s">
        <v>140</v>
      </c>
      <c r="AA29" s="476"/>
      <c r="AB29" s="476"/>
      <c r="AC29" s="476"/>
      <c r="AD29" s="476"/>
      <c r="AE29" s="476"/>
      <c r="AF29" s="476"/>
      <c r="AG29" s="477"/>
      <c r="AH29" s="497">
        <v>1483</v>
      </c>
      <c r="AI29" s="498"/>
      <c r="AJ29" s="498"/>
      <c r="AK29" s="498"/>
      <c r="AL29" s="537"/>
      <c r="AM29" s="497">
        <v>4579776</v>
      </c>
      <c r="AN29" s="498"/>
      <c r="AO29" s="498"/>
      <c r="AP29" s="498"/>
      <c r="AQ29" s="498"/>
      <c r="AR29" s="537"/>
      <c r="AS29" s="497">
        <v>3088</v>
      </c>
      <c r="AT29" s="498"/>
      <c r="AU29" s="498"/>
      <c r="AV29" s="498"/>
      <c r="AW29" s="498"/>
      <c r="AX29" s="499"/>
      <c r="AY29" s="625"/>
      <c r="AZ29" s="626"/>
      <c r="BA29" s="626"/>
      <c r="BB29" s="627"/>
      <c r="BC29" s="480" t="s">
        <v>141</v>
      </c>
      <c r="BD29" s="481"/>
      <c r="BE29" s="481"/>
      <c r="BF29" s="481"/>
      <c r="BG29" s="481"/>
      <c r="BH29" s="481"/>
      <c r="BI29" s="481"/>
      <c r="BJ29" s="481"/>
      <c r="BK29" s="481"/>
      <c r="BL29" s="481"/>
      <c r="BM29" s="482"/>
      <c r="BN29" s="446">
        <v>1034747</v>
      </c>
      <c r="BO29" s="447"/>
      <c r="BP29" s="447"/>
      <c r="BQ29" s="447"/>
      <c r="BR29" s="447"/>
      <c r="BS29" s="447"/>
      <c r="BT29" s="447"/>
      <c r="BU29" s="448"/>
      <c r="BV29" s="446">
        <v>1032893</v>
      </c>
      <c r="BW29" s="447"/>
      <c r="BX29" s="447"/>
      <c r="BY29" s="447"/>
      <c r="BZ29" s="447"/>
      <c r="CA29" s="447"/>
      <c r="CB29" s="447"/>
      <c r="CC29" s="448"/>
      <c r="CD29" s="359"/>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142</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3429829</v>
      </c>
      <c r="BO30" s="620"/>
      <c r="BP30" s="620"/>
      <c r="BQ30" s="620"/>
      <c r="BR30" s="620"/>
      <c r="BS30" s="620"/>
      <c r="BT30" s="620"/>
      <c r="BU30" s="621"/>
      <c r="BV30" s="619">
        <v>3467744</v>
      </c>
      <c r="BW30" s="620"/>
      <c r="BX30" s="620"/>
      <c r="BY30" s="620"/>
      <c r="BZ30" s="620"/>
      <c r="CA30" s="620"/>
      <c r="CB30" s="620"/>
      <c r="CC30" s="621"/>
      <c r="CD30" s="363"/>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576</v>
      </c>
      <c r="D32" s="187"/>
      <c r="E32" s="187"/>
      <c r="F32" s="184"/>
      <c r="G32" s="184"/>
      <c r="H32" s="184"/>
      <c r="I32" s="184"/>
      <c r="J32" s="184"/>
      <c r="K32" s="184"/>
      <c r="L32" s="184"/>
      <c r="M32" s="184"/>
      <c r="N32" s="184"/>
      <c r="O32" s="184"/>
      <c r="P32" s="184"/>
      <c r="Q32" s="184"/>
      <c r="R32" s="184"/>
      <c r="S32" s="184"/>
      <c r="T32" s="184"/>
      <c r="U32" s="184" t="s">
        <v>143</v>
      </c>
      <c r="V32" s="184"/>
      <c r="W32" s="184"/>
      <c r="X32" s="184"/>
      <c r="Y32" s="184"/>
      <c r="Z32" s="184"/>
      <c r="AA32" s="184"/>
      <c r="AB32" s="184"/>
      <c r="AC32" s="184"/>
      <c r="AD32" s="184"/>
      <c r="AE32" s="184"/>
      <c r="AF32" s="184"/>
      <c r="AG32" s="184"/>
      <c r="AH32" s="184"/>
      <c r="AI32" s="184"/>
      <c r="AJ32" s="184"/>
      <c r="AK32" s="184"/>
      <c r="AL32" s="184"/>
      <c r="AM32" s="188" t="s">
        <v>144</v>
      </c>
      <c r="AN32" s="184"/>
      <c r="AO32" s="184"/>
      <c r="AP32" s="184"/>
      <c r="AQ32" s="184"/>
      <c r="AR32" s="184"/>
      <c r="AS32" s="188"/>
      <c r="AT32" s="188"/>
      <c r="AU32" s="188"/>
      <c r="AV32" s="188"/>
      <c r="AW32" s="188"/>
      <c r="AX32" s="188"/>
      <c r="AY32" s="188"/>
      <c r="AZ32" s="188"/>
      <c r="BA32" s="188"/>
      <c r="BB32" s="184"/>
      <c r="BC32" s="188"/>
      <c r="BD32" s="184"/>
      <c r="BE32" s="188" t="s">
        <v>145</v>
      </c>
      <c r="BF32" s="184"/>
      <c r="BG32" s="184"/>
      <c r="BH32" s="184"/>
      <c r="BI32" s="184"/>
      <c r="BJ32" s="188"/>
      <c r="BK32" s="188"/>
      <c r="BL32" s="188"/>
      <c r="BM32" s="188"/>
      <c r="BN32" s="188"/>
      <c r="BO32" s="188"/>
      <c r="BP32" s="188"/>
      <c r="BQ32" s="188"/>
      <c r="BR32" s="184"/>
      <c r="BS32" s="184"/>
      <c r="BT32" s="184"/>
      <c r="BU32" s="184"/>
      <c r="BV32" s="184"/>
      <c r="BW32" s="184" t="s">
        <v>146</v>
      </c>
      <c r="BX32" s="184"/>
      <c r="BY32" s="184"/>
      <c r="BZ32" s="184"/>
      <c r="CA32" s="184"/>
      <c r="CB32" s="188"/>
      <c r="CC32" s="188"/>
      <c r="CD32" s="188"/>
      <c r="CE32" s="188"/>
      <c r="CF32" s="188"/>
      <c r="CG32" s="188"/>
      <c r="CH32" s="188"/>
      <c r="CI32" s="188"/>
      <c r="CJ32" s="188"/>
      <c r="CK32" s="188"/>
      <c r="CL32" s="188"/>
      <c r="CM32" s="188"/>
      <c r="CN32" s="188"/>
      <c r="CO32" s="188" t="s">
        <v>147</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70" t="s">
        <v>577</v>
      </c>
      <c r="D33" s="470"/>
      <c r="E33" s="435" t="s">
        <v>578</v>
      </c>
      <c r="F33" s="435"/>
      <c r="G33" s="435"/>
      <c r="H33" s="435"/>
      <c r="I33" s="435"/>
      <c r="J33" s="435"/>
      <c r="K33" s="435"/>
      <c r="L33" s="435"/>
      <c r="M33" s="435"/>
      <c r="N33" s="435"/>
      <c r="O33" s="435"/>
      <c r="P33" s="435"/>
      <c r="Q33" s="435"/>
      <c r="R33" s="435"/>
      <c r="S33" s="435"/>
      <c r="T33" s="360"/>
      <c r="U33" s="470" t="s">
        <v>577</v>
      </c>
      <c r="V33" s="470"/>
      <c r="W33" s="435" t="s">
        <v>578</v>
      </c>
      <c r="X33" s="435"/>
      <c r="Y33" s="435"/>
      <c r="Z33" s="435"/>
      <c r="AA33" s="435"/>
      <c r="AB33" s="435"/>
      <c r="AC33" s="435"/>
      <c r="AD33" s="435"/>
      <c r="AE33" s="435"/>
      <c r="AF33" s="435"/>
      <c r="AG33" s="435"/>
      <c r="AH33" s="435"/>
      <c r="AI33" s="435"/>
      <c r="AJ33" s="435"/>
      <c r="AK33" s="435"/>
      <c r="AL33" s="360"/>
      <c r="AM33" s="470" t="s">
        <v>577</v>
      </c>
      <c r="AN33" s="470"/>
      <c r="AO33" s="435" t="s">
        <v>578</v>
      </c>
      <c r="AP33" s="435"/>
      <c r="AQ33" s="435"/>
      <c r="AR33" s="435"/>
      <c r="AS33" s="435"/>
      <c r="AT33" s="435"/>
      <c r="AU33" s="435"/>
      <c r="AV33" s="435"/>
      <c r="AW33" s="435"/>
      <c r="AX33" s="435"/>
      <c r="AY33" s="435"/>
      <c r="AZ33" s="435"/>
      <c r="BA33" s="435"/>
      <c r="BB33" s="435"/>
      <c r="BC33" s="435"/>
      <c r="BD33" s="364"/>
      <c r="BE33" s="435" t="s">
        <v>148</v>
      </c>
      <c r="BF33" s="435"/>
      <c r="BG33" s="435" t="s">
        <v>149</v>
      </c>
      <c r="BH33" s="435"/>
      <c r="BI33" s="435"/>
      <c r="BJ33" s="435"/>
      <c r="BK33" s="435"/>
      <c r="BL33" s="435"/>
      <c r="BM33" s="435"/>
      <c r="BN33" s="435"/>
      <c r="BO33" s="435"/>
      <c r="BP33" s="435"/>
      <c r="BQ33" s="435"/>
      <c r="BR33" s="435"/>
      <c r="BS33" s="435"/>
      <c r="BT33" s="435"/>
      <c r="BU33" s="435"/>
      <c r="BV33" s="364"/>
      <c r="BW33" s="470" t="s">
        <v>148</v>
      </c>
      <c r="BX33" s="470"/>
      <c r="BY33" s="435" t="s">
        <v>579</v>
      </c>
      <c r="BZ33" s="435"/>
      <c r="CA33" s="435"/>
      <c r="CB33" s="435"/>
      <c r="CC33" s="435"/>
      <c r="CD33" s="435"/>
      <c r="CE33" s="435"/>
      <c r="CF33" s="435"/>
      <c r="CG33" s="435"/>
      <c r="CH33" s="435"/>
      <c r="CI33" s="435"/>
      <c r="CJ33" s="435"/>
      <c r="CK33" s="435"/>
      <c r="CL33" s="435"/>
      <c r="CM33" s="435"/>
      <c r="CN33" s="360"/>
      <c r="CO33" s="470" t="s">
        <v>577</v>
      </c>
      <c r="CP33" s="470"/>
      <c r="CQ33" s="435" t="s">
        <v>150</v>
      </c>
      <c r="CR33" s="435"/>
      <c r="CS33" s="435"/>
      <c r="CT33" s="435"/>
      <c r="CU33" s="435"/>
      <c r="CV33" s="435"/>
      <c r="CW33" s="435"/>
      <c r="CX33" s="435"/>
      <c r="CY33" s="435"/>
      <c r="CZ33" s="435"/>
      <c r="DA33" s="435"/>
      <c r="DB33" s="435"/>
      <c r="DC33" s="435"/>
      <c r="DD33" s="435"/>
      <c r="DE33" s="435"/>
      <c r="DF33" s="360"/>
      <c r="DG33" s="631" t="s">
        <v>580</v>
      </c>
      <c r="DH33" s="631"/>
      <c r="DI33" s="361"/>
      <c r="DJ33" s="165"/>
      <c r="DK33" s="165"/>
      <c r="DL33" s="165"/>
      <c r="DM33" s="165"/>
      <c r="DN33" s="165"/>
      <c r="DO33" s="165"/>
    </row>
    <row r="34" spans="1:119" ht="32.25" customHeight="1" x14ac:dyDescent="0.15">
      <c r="A34" s="166"/>
      <c r="B34" s="186"/>
      <c r="C34" s="632">
        <f>IF(E34="","",1)</f>
        <v>1</v>
      </c>
      <c r="D34" s="632"/>
      <c r="E34" s="633" t="str">
        <f>IF('[1]各会計、関係団体の財政状況及び健全化判断比率'!B7="","",'[1]各会計、関係団体の財政状況及び健全化判断比率'!B7)</f>
        <v>一般会計</v>
      </c>
      <c r="F34" s="633"/>
      <c r="G34" s="633"/>
      <c r="H34" s="633"/>
      <c r="I34" s="633"/>
      <c r="J34" s="633"/>
      <c r="K34" s="633"/>
      <c r="L34" s="633"/>
      <c r="M34" s="633"/>
      <c r="N34" s="633"/>
      <c r="O34" s="633"/>
      <c r="P34" s="633"/>
      <c r="Q34" s="633"/>
      <c r="R34" s="633"/>
      <c r="S34" s="633"/>
      <c r="T34" s="187"/>
      <c r="U34" s="632">
        <f>IF(W34="","",MAX(C34:D43)+1)</f>
        <v>3</v>
      </c>
      <c r="V34" s="632"/>
      <c r="W34" s="633" t="str">
        <f>IF('[1]各会計、関係団体の財政状況及び健全化判断比率'!B28="","",'[1]各会計、関係団体の財政状況及び健全化判断比率'!B28)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87"/>
      <c r="AM34" s="632">
        <f>IF(AO34="","",MAX(C34:D43,U34:V43)+1)</f>
        <v>7</v>
      </c>
      <c r="AN34" s="632"/>
      <c r="AO34" s="633" t="str">
        <f>IF('[1]各会計、関係団体の財政状況及び健全化判断比率'!B32="","",'[1]各会計、関係団体の財政状況及び健全化判断比率'!B32)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87"/>
      <c r="BE34" s="632">
        <f>IF(BG34="","",MAX(C34:D43,U34:V43,AM34:AN43)+1)</f>
        <v>11</v>
      </c>
      <c r="BF34" s="632"/>
      <c r="BG34" s="633" t="str">
        <f>IF('[1]各会計、関係団体の財政状況及び健全化判断比率'!B36="","",'[1]各会計、関係団体の財政状況及び健全化判断比率'!B36)</f>
        <v>下水道事業費特別会計</v>
      </c>
      <c r="BH34" s="633"/>
      <c r="BI34" s="633"/>
      <c r="BJ34" s="633"/>
      <c r="BK34" s="633"/>
      <c r="BL34" s="633"/>
      <c r="BM34" s="633"/>
      <c r="BN34" s="633"/>
      <c r="BO34" s="633"/>
      <c r="BP34" s="633"/>
      <c r="BQ34" s="633"/>
      <c r="BR34" s="633"/>
      <c r="BS34" s="633"/>
      <c r="BT34" s="633"/>
      <c r="BU34" s="633"/>
      <c r="BV34" s="187"/>
      <c r="BW34" s="632">
        <f>IF(BY34="","",MAX(C34:D43,U34:V43,AM34:AN43,BE34:BF43)+1)</f>
        <v>14</v>
      </c>
      <c r="BX34" s="632"/>
      <c r="BY34" s="633" t="str">
        <f>IF('[1]各会計、関係団体の財政状況及び健全化判断比率'!B68="","",'[1]各会計、関係団体の財政状況及び健全化判断比率'!B68)</f>
        <v>群馬県市町村総合事務組合</v>
      </c>
      <c r="BZ34" s="633"/>
      <c r="CA34" s="633"/>
      <c r="CB34" s="633"/>
      <c r="CC34" s="633"/>
      <c r="CD34" s="633"/>
      <c r="CE34" s="633"/>
      <c r="CF34" s="633"/>
      <c r="CG34" s="633"/>
      <c r="CH34" s="633"/>
      <c r="CI34" s="633"/>
      <c r="CJ34" s="633"/>
      <c r="CK34" s="633"/>
      <c r="CL34" s="633"/>
      <c r="CM34" s="633"/>
      <c r="CN34" s="187"/>
      <c r="CO34" s="632">
        <f>IF(CQ34="","",MAX(C34:D43,U34:V43,AM34:AN43,BE34:BF43,BW34:BX43)+1)</f>
        <v>18</v>
      </c>
      <c r="CP34" s="632"/>
      <c r="CQ34" s="633" t="str">
        <f>IF('[1]各会計、関係団体の財政状況及び健全化判断比率'!BS7="","",'[1]各会計、関係団体の財政状況及び健全化判断比率'!BS7)</f>
        <v>伊勢崎市公共施設管理公社</v>
      </c>
      <c r="CR34" s="633"/>
      <c r="CS34" s="633"/>
      <c r="CT34" s="633"/>
      <c r="CU34" s="633"/>
      <c r="CV34" s="633"/>
      <c r="CW34" s="633"/>
      <c r="CX34" s="633"/>
      <c r="CY34" s="633"/>
      <c r="CZ34" s="633"/>
      <c r="DA34" s="633"/>
      <c r="DB34" s="633"/>
      <c r="DC34" s="633"/>
      <c r="DD34" s="633"/>
      <c r="DE34" s="633"/>
      <c r="DF34" s="184"/>
      <c r="DG34" s="634" t="str">
        <f>IF('[1]各会計、関係団体の財政状況及び健全化判断比率'!BR7="","",'[1]各会計、関係団体の財政状況及び健全化判断比率'!BR7)</f>
        <v/>
      </c>
      <c r="DH34" s="634"/>
      <c r="DI34" s="361"/>
      <c r="DJ34" s="165"/>
      <c r="DK34" s="165"/>
      <c r="DL34" s="165"/>
      <c r="DM34" s="165"/>
      <c r="DN34" s="165"/>
      <c r="DO34" s="165"/>
    </row>
    <row r="35" spans="1:119" ht="32.25" customHeight="1" x14ac:dyDescent="0.15">
      <c r="A35" s="166"/>
      <c r="B35" s="186"/>
      <c r="C35" s="632">
        <f>IF(E35="","",C34+1)</f>
        <v>2</v>
      </c>
      <c r="D35" s="632"/>
      <c r="E35" s="633" t="str">
        <f>IF('[1]各会計、関係団体の財政状況及び健全化判断比率'!B8="","",'[1]各会計、関係団体の財政状況及び健全化判断比率'!B8)</f>
        <v>学校給食センター事業費特別会計</v>
      </c>
      <c r="F35" s="633"/>
      <c r="G35" s="633"/>
      <c r="H35" s="633"/>
      <c r="I35" s="633"/>
      <c r="J35" s="633"/>
      <c r="K35" s="633"/>
      <c r="L35" s="633"/>
      <c r="M35" s="633"/>
      <c r="N35" s="633"/>
      <c r="O35" s="633"/>
      <c r="P35" s="633"/>
      <c r="Q35" s="633"/>
      <c r="R35" s="633"/>
      <c r="S35" s="633"/>
      <c r="T35" s="187"/>
      <c r="U35" s="632">
        <f>IF(W35="","",U34+1)</f>
        <v>4</v>
      </c>
      <c r="V35" s="632"/>
      <c r="W35" s="633" t="str">
        <f>IF('[1]各会計、関係団体の財政状況及び健全化判断比率'!B29="","",'[1]各会計、関係団体の財政状況及び健全化判断比率'!B29)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87"/>
      <c r="AM35" s="632">
        <f t="shared" ref="AM35:AM43" si="0">IF(AO35="","",AM34+1)</f>
        <v>8</v>
      </c>
      <c r="AN35" s="632"/>
      <c r="AO35" s="633" t="str">
        <f>IF('[1]各会計、関係団体の財政状況及び健全化判断比率'!B33="","",'[1]各会計、関係団体の財政状況及び健全化判断比率'!B33)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87"/>
      <c r="BE35" s="632">
        <f t="shared" ref="BE35:BE43" si="1">IF(BG35="","",BE34+1)</f>
        <v>12</v>
      </c>
      <c r="BF35" s="632"/>
      <c r="BG35" s="633" t="str">
        <f>IF('[1]各会計、関係団体の財政状況及び健全化判断比率'!B37="","",'[1]各会計、関係団体の財政状況及び健全化判断比率'!B37)</f>
        <v>農業集落排水事業費特別会計</v>
      </c>
      <c r="BH35" s="633"/>
      <c r="BI35" s="633"/>
      <c r="BJ35" s="633"/>
      <c r="BK35" s="633"/>
      <c r="BL35" s="633"/>
      <c r="BM35" s="633"/>
      <c r="BN35" s="633"/>
      <c r="BO35" s="633"/>
      <c r="BP35" s="633"/>
      <c r="BQ35" s="633"/>
      <c r="BR35" s="633"/>
      <c r="BS35" s="633"/>
      <c r="BT35" s="633"/>
      <c r="BU35" s="633"/>
      <c r="BV35" s="187"/>
      <c r="BW35" s="632">
        <f t="shared" ref="BW35:BW43" si="2">IF(BY35="","",BW34+1)</f>
        <v>15</v>
      </c>
      <c r="BX35" s="632"/>
      <c r="BY35" s="633" t="str">
        <f>IF('[1]各会計、関係団体の財政状況及び健全化判断比率'!B69="","",'[1]各会計、関係団体の財政状況及び健全化判断比率'!B69)</f>
        <v>群馬県市町村会館管理組合</v>
      </c>
      <c r="BZ35" s="633"/>
      <c r="CA35" s="633"/>
      <c r="CB35" s="633"/>
      <c r="CC35" s="633"/>
      <c r="CD35" s="633"/>
      <c r="CE35" s="633"/>
      <c r="CF35" s="633"/>
      <c r="CG35" s="633"/>
      <c r="CH35" s="633"/>
      <c r="CI35" s="633"/>
      <c r="CJ35" s="633"/>
      <c r="CK35" s="633"/>
      <c r="CL35" s="633"/>
      <c r="CM35" s="633"/>
      <c r="CN35" s="187"/>
      <c r="CO35" s="632">
        <f t="shared" ref="CO35:CO43" si="3">IF(CQ35="","",CO34+1)</f>
        <v>19</v>
      </c>
      <c r="CP35" s="632"/>
      <c r="CQ35" s="633" t="str">
        <f>IF('[1]各会計、関係団体の財政状況及び健全化判断比率'!BS8="","",'[1]各会計、関係団体の財政状況及び健全化判断比率'!BS8)</f>
        <v>伊勢崎市スポーツ協会</v>
      </c>
      <c r="CR35" s="633"/>
      <c r="CS35" s="633"/>
      <c r="CT35" s="633"/>
      <c r="CU35" s="633"/>
      <c r="CV35" s="633"/>
      <c r="CW35" s="633"/>
      <c r="CX35" s="633"/>
      <c r="CY35" s="633"/>
      <c r="CZ35" s="633"/>
      <c r="DA35" s="633"/>
      <c r="DB35" s="633"/>
      <c r="DC35" s="633"/>
      <c r="DD35" s="633"/>
      <c r="DE35" s="633"/>
      <c r="DF35" s="184"/>
      <c r="DG35" s="634" t="str">
        <f>IF('[1]各会計、関係団体の財政状況及び健全化判断比率'!BR8="","",'[1]各会計、関係団体の財政状況及び健全化判断比率'!BR8)</f>
        <v/>
      </c>
      <c r="DH35" s="634"/>
      <c r="DI35" s="361"/>
      <c r="DJ35" s="165"/>
      <c r="DK35" s="165"/>
      <c r="DL35" s="165"/>
      <c r="DM35" s="165"/>
      <c r="DN35" s="165"/>
      <c r="DO35" s="165"/>
    </row>
    <row r="36" spans="1:119" ht="32.25" customHeight="1" x14ac:dyDescent="0.15">
      <c r="A36" s="166"/>
      <c r="B36" s="186"/>
      <c r="C36" s="632" t="str">
        <f>IF(E36="","",C35+1)</f>
        <v/>
      </c>
      <c r="D36" s="632"/>
      <c r="E36" s="633" t="str">
        <f>IF('[1]各会計、関係団体の財政状況及び健全化判断比率'!B9="","",'[1]各会計、関係団体の財政状況及び健全化判断比率'!B9)</f>
        <v/>
      </c>
      <c r="F36" s="633"/>
      <c r="G36" s="633"/>
      <c r="H36" s="633"/>
      <c r="I36" s="633"/>
      <c r="J36" s="633"/>
      <c r="K36" s="633"/>
      <c r="L36" s="633"/>
      <c r="M36" s="633"/>
      <c r="N36" s="633"/>
      <c r="O36" s="633"/>
      <c r="P36" s="633"/>
      <c r="Q36" s="633"/>
      <c r="R36" s="633"/>
      <c r="S36" s="633"/>
      <c r="T36" s="187"/>
      <c r="U36" s="632">
        <f t="shared" ref="U36:U43" si="4">IF(W36="","",U35+1)</f>
        <v>5</v>
      </c>
      <c r="V36" s="632"/>
      <c r="W36" s="633" t="str">
        <f>IF('[1]各会計、関係団体の財政状況及び健全化判断比率'!B30="","",'[1]各会計、関係団体の財政状況及び健全化判断比率'!B30)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87"/>
      <c r="AM36" s="632">
        <f t="shared" si="0"/>
        <v>9</v>
      </c>
      <c r="AN36" s="632"/>
      <c r="AO36" s="633" t="str">
        <f>IF('[1]各会計、関係団体の財政状況及び健全化判断比率'!B34="","",'[1]各会計、関係団体の財政状況及び健全化判断比率'!B34)</f>
        <v>介護老人保健施設事業会計</v>
      </c>
      <c r="AP36" s="633"/>
      <c r="AQ36" s="633"/>
      <c r="AR36" s="633"/>
      <c r="AS36" s="633"/>
      <c r="AT36" s="633"/>
      <c r="AU36" s="633"/>
      <c r="AV36" s="633"/>
      <c r="AW36" s="633"/>
      <c r="AX36" s="633"/>
      <c r="AY36" s="633"/>
      <c r="AZ36" s="633"/>
      <c r="BA36" s="633"/>
      <c r="BB36" s="633"/>
      <c r="BC36" s="633"/>
      <c r="BD36" s="187"/>
      <c r="BE36" s="632">
        <f t="shared" si="1"/>
        <v>13</v>
      </c>
      <c r="BF36" s="632"/>
      <c r="BG36" s="633" t="str">
        <f>IF('[1]各会計、関係団体の財政状況及び健全化判断比率'!B38="","",'[1]各会計、関係団体の財政状況及び健全化判断比率'!B38)</f>
        <v>特定地域生活排水処理事業費特別会計</v>
      </c>
      <c r="BH36" s="633"/>
      <c r="BI36" s="633"/>
      <c r="BJ36" s="633"/>
      <c r="BK36" s="633"/>
      <c r="BL36" s="633"/>
      <c r="BM36" s="633"/>
      <c r="BN36" s="633"/>
      <c r="BO36" s="633"/>
      <c r="BP36" s="633"/>
      <c r="BQ36" s="633"/>
      <c r="BR36" s="633"/>
      <c r="BS36" s="633"/>
      <c r="BT36" s="633"/>
      <c r="BU36" s="633"/>
      <c r="BV36" s="187"/>
      <c r="BW36" s="632">
        <f t="shared" si="2"/>
        <v>16</v>
      </c>
      <c r="BX36" s="632"/>
      <c r="BY36" s="633" t="str">
        <f>IF('[1]各会計、関係団体の財政状況及び健全化判断比率'!B70="","",'[1]各会計、関係団体の財政状況及び健全化判断比率'!B70)</f>
        <v>群馬県後期高齢者医療広域連合（一般会計）</v>
      </c>
      <c r="BZ36" s="633"/>
      <c r="CA36" s="633"/>
      <c r="CB36" s="633"/>
      <c r="CC36" s="633"/>
      <c r="CD36" s="633"/>
      <c r="CE36" s="633"/>
      <c r="CF36" s="633"/>
      <c r="CG36" s="633"/>
      <c r="CH36" s="633"/>
      <c r="CI36" s="633"/>
      <c r="CJ36" s="633"/>
      <c r="CK36" s="633"/>
      <c r="CL36" s="633"/>
      <c r="CM36" s="633"/>
      <c r="CN36" s="187"/>
      <c r="CO36" s="632">
        <f t="shared" si="3"/>
        <v>20</v>
      </c>
      <c r="CP36" s="632"/>
      <c r="CQ36" s="633" t="str">
        <f>IF('[1]各会計、関係団体の財政状況及び健全化判断比率'!BS9="","",'[1]各会計、関係団体の財政状況及び健全化判断比率'!BS9)</f>
        <v>さかい・ふるさと創生基金</v>
      </c>
      <c r="CR36" s="633"/>
      <c r="CS36" s="633"/>
      <c r="CT36" s="633"/>
      <c r="CU36" s="633"/>
      <c r="CV36" s="633"/>
      <c r="CW36" s="633"/>
      <c r="CX36" s="633"/>
      <c r="CY36" s="633"/>
      <c r="CZ36" s="633"/>
      <c r="DA36" s="633"/>
      <c r="DB36" s="633"/>
      <c r="DC36" s="633"/>
      <c r="DD36" s="633"/>
      <c r="DE36" s="633"/>
      <c r="DF36" s="184"/>
      <c r="DG36" s="634" t="str">
        <f>IF('[1]各会計、関係団体の財政状況及び健全化判断比率'!BR9="","",'[1]各会計、関係団体の財政状況及び健全化判断比率'!BR9)</f>
        <v/>
      </c>
      <c r="DH36" s="634"/>
      <c r="DI36" s="361"/>
      <c r="DJ36" s="165"/>
      <c r="DK36" s="165"/>
      <c r="DL36" s="165"/>
      <c r="DM36" s="165"/>
      <c r="DN36" s="165"/>
      <c r="DO36" s="165"/>
    </row>
    <row r="37" spans="1:119" ht="32.25" customHeight="1" x14ac:dyDescent="0.15">
      <c r="A37" s="166"/>
      <c r="B37" s="186"/>
      <c r="C37" s="632" t="str">
        <f>IF(E37="","",C36+1)</f>
        <v/>
      </c>
      <c r="D37" s="632"/>
      <c r="E37" s="633" t="str">
        <f>IF('[1]各会計、関係団体の財政状況及び健全化判断比率'!B10="","",'[1]各会計、関係団体の財政状況及び健全化判断比率'!B10)</f>
        <v/>
      </c>
      <c r="F37" s="633"/>
      <c r="G37" s="633"/>
      <c r="H37" s="633"/>
      <c r="I37" s="633"/>
      <c r="J37" s="633"/>
      <c r="K37" s="633"/>
      <c r="L37" s="633"/>
      <c r="M37" s="633"/>
      <c r="N37" s="633"/>
      <c r="O37" s="633"/>
      <c r="P37" s="633"/>
      <c r="Q37" s="633"/>
      <c r="R37" s="633"/>
      <c r="S37" s="633"/>
      <c r="T37" s="187"/>
      <c r="U37" s="632">
        <f t="shared" si="4"/>
        <v>6</v>
      </c>
      <c r="V37" s="632"/>
      <c r="W37" s="633" t="str">
        <f>IF('[1]各会計、関係団体の財政状況及び健全化判断比率'!B31="","",'[1]各会計、関係団体の財政状況及び健全化判断比率'!B31)</f>
        <v>小型自動車競走事業費特別会計</v>
      </c>
      <c r="X37" s="633"/>
      <c r="Y37" s="633"/>
      <c r="Z37" s="633"/>
      <c r="AA37" s="633"/>
      <c r="AB37" s="633"/>
      <c r="AC37" s="633"/>
      <c r="AD37" s="633"/>
      <c r="AE37" s="633"/>
      <c r="AF37" s="633"/>
      <c r="AG37" s="633"/>
      <c r="AH37" s="633"/>
      <c r="AI37" s="633"/>
      <c r="AJ37" s="633"/>
      <c r="AK37" s="633"/>
      <c r="AL37" s="187"/>
      <c r="AM37" s="632">
        <f t="shared" si="0"/>
        <v>10</v>
      </c>
      <c r="AN37" s="632"/>
      <c r="AO37" s="633" t="str">
        <f>IF('[1]各会計、関係団体の財政状況及び健全化判断比率'!B35="","",'[1]各会計、関係団体の財政状況及び健全化判断比率'!B35)</f>
        <v>訪問看護事業会計</v>
      </c>
      <c r="AP37" s="633"/>
      <c r="AQ37" s="633"/>
      <c r="AR37" s="633"/>
      <c r="AS37" s="633"/>
      <c r="AT37" s="633"/>
      <c r="AU37" s="633"/>
      <c r="AV37" s="633"/>
      <c r="AW37" s="633"/>
      <c r="AX37" s="633"/>
      <c r="AY37" s="633"/>
      <c r="AZ37" s="633"/>
      <c r="BA37" s="633"/>
      <c r="BB37" s="633"/>
      <c r="BC37" s="633"/>
      <c r="BD37" s="187"/>
      <c r="BE37" s="632" t="str">
        <f t="shared" si="1"/>
        <v/>
      </c>
      <c r="BF37" s="632"/>
      <c r="BG37" s="633"/>
      <c r="BH37" s="633"/>
      <c r="BI37" s="633"/>
      <c r="BJ37" s="633"/>
      <c r="BK37" s="633"/>
      <c r="BL37" s="633"/>
      <c r="BM37" s="633"/>
      <c r="BN37" s="633"/>
      <c r="BO37" s="633"/>
      <c r="BP37" s="633"/>
      <c r="BQ37" s="633"/>
      <c r="BR37" s="633"/>
      <c r="BS37" s="633"/>
      <c r="BT37" s="633"/>
      <c r="BU37" s="633"/>
      <c r="BV37" s="187"/>
      <c r="BW37" s="632">
        <f t="shared" si="2"/>
        <v>17</v>
      </c>
      <c r="BX37" s="632"/>
      <c r="BY37" s="633" t="str">
        <f>IF('[1]各会計、関係団体の財政状況及び健全化判断比率'!B71="","",'[1]各会計、関係団体の財政状況及び健全化判断比率'!B71)</f>
        <v>群馬県後期高齢者医療広域連合（事業会計）</v>
      </c>
      <c r="BZ37" s="633"/>
      <c r="CA37" s="633"/>
      <c r="CB37" s="633"/>
      <c r="CC37" s="633"/>
      <c r="CD37" s="633"/>
      <c r="CE37" s="633"/>
      <c r="CF37" s="633"/>
      <c r="CG37" s="633"/>
      <c r="CH37" s="633"/>
      <c r="CI37" s="633"/>
      <c r="CJ37" s="633"/>
      <c r="CK37" s="633"/>
      <c r="CL37" s="633"/>
      <c r="CM37" s="633"/>
      <c r="CN37" s="187"/>
      <c r="CO37" s="632" t="str">
        <f t="shared" si="3"/>
        <v/>
      </c>
      <c r="CP37" s="632"/>
      <c r="CQ37" s="633" t="str">
        <f>IF('[1]各会計、関係団体の財政状況及び健全化判断比率'!BS10="","",'[1]各会計、関係団体の財政状況及び健全化判断比率'!BS10)</f>
        <v/>
      </c>
      <c r="CR37" s="633"/>
      <c r="CS37" s="633"/>
      <c r="CT37" s="633"/>
      <c r="CU37" s="633"/>
      <c r="CV37" s="633"/>
      <c r="CW37" s="633"/>
      <c r="CX37" s="633"/>
      <c r="CY37" s="633"/>
      <c r="CZ37" s="633"/>
      <c r="DA37" s="633"/>
      <c r="DB37" s="633"/>
      <c r="DC37" s="633"/>
      <c r="DD37" s="633"/>
      <c r="DE37" s="633"/>
      <c r="DF37" s="184"/>
      <c r="DG37" s="634" t="str">
        <f>IF('[1]各会計、関係団体の財政状況及び健全化判断比率'!BR10="","",'[1]各会計、関係団体の財政状況及び健全化判断比率'!BR10)</f>
        <v/>
      </c>
      <c r="DH37" s="634"/>
      <c r="DI37" s="361"/>
      <c r="DJ37" s="165"/>
      <c r="DK37" s="165"/>
      <c r="DL37" s="165"/>
      <c r="DM37" s="165"/>
      <c r="DN37" s="165"/>
      <c r="DO37" s="165"/>
    </row>
    <row r="38" spans="1:119" ht="32.25" customHeight="1" x14ac:dyDescent="0.15">
      <c r="A38" s="166"/>
      <c r="B38" s="186"/>
      <c r="C38" s="632" t="str">
        <f t="shared" ref="C38:C43" si="5">IF(E38="","",C37+1)</f>
        <v/>
      </c>
      <c r="D38" s="632"/>
      <c r="E38" s="633" t="str">
        <f>IF('[1]各会計、関係団体の財政状況及び健全化判断比率'!B11="","",'[1]各会計、関係団体の財政状況及び健全化判断比率'!B11)</f>
        <v/>
      </c>
      <c r="F38" s="633"/>
      <c r="G38" s="633"/>
      <c r="H38" s="633"/>
      <c r="I38" s="633"/>
      <c r="J38" s="633"/>
      <c r="K38" s="633"/>
      <c r="L38" s="633"/>
      <c r="M38" s="633"/>
      <c r="N38" s="633"/>
      <c r="O38" s="633"/>
      <c r="P38" s="633"/>
      <c r="Q38" s="633"/>
      <c r="R38" s="633"/>
      <c r="S38" s="633"/>
      <c r="T38" s="187"/>
      <c r="U38" s="632" t="str">
        <f t="shared" si="4"/>
        <v/>
      </c>
      <c r="V38" s="632"/>
      <c r="W38" s="633"/>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t="str">
        <f t="shared" si="1"/>
        <v/>
      </c>
      <c r="BF38" s="632"/>
      <c r="BG38" s="633"/>
      <c r="BH38" s="633"/>
      <c r="BI38" s="633"/>
      <c r="BJ38" s="633"/>
      <c r="BK38" s="633"/>
      <c r="BL38" s="633"/>
      <c r="BM38" s="633"/>
      <c r="BN38" s="633"/>
      <c r="BO38" s="633"/>
      <c r="BP38" s="633"/>
      <c r="BQ38" s="633"/>
      <c r="BR38" s="633"/>
      <c r="BS38" s="633"/>
      <c r="BT38" s="633"/>
      <c r="BU38" s="633"/>
      <c r="BV38" s="187"/>
      <c r="BW38" s="632" t="str">
        <f t="shared" si="2"/>
        <v/>
      </c>
      <c r="BX38" s="632"/>
      <c r="BY38" s="633" t="str">
        <f>IF('[1]各会計、関係団体の財政状況及び健全化判断比率'!B72="","",'[1]各会計、関係団体の財政状況及び健全化判断比率'!B72)</f>
        <v/>
      </c>
      <c r="BZ38" s="633"/>
      <c r="CA38" s="633"/>
      <c r="CB38" s="633"/>
      <c r="CC38" s="633"/>
      <c r="CD38" s="633"/>
      <c r="CE38" s="633"/>
      <c r="CF38" s="633"/>
      <c r="CG38" s="633"/>
      <c r="CH38" s="633"/>
      <c r="CI38" s="633"/>
      <c r="CJ38" s="633"/>
      <c r="CK38" s="633"/>
      <c r="CL38" s="633"/>
      <c r="CM38" s="633"/>
      <c r="CN38" s="187"/>
      <c r="CO38" s="632" t="str">
        <f t="shared" si="3"/>
        <v/>
      </c>
      <c r="CP38" s="632"/>
      <c r="CQ38" s="633" t="str">
        <f>IF('[1]各会計、関係団体の財政状況及び健全化判断比率'!BS11="","",'[1]各会計、関係団体の財政状況及び健全化判断比率'!BS11)</f>
        <v/>
      </c>
      <c r="CR38" s="633"/>
      <c r="CS38" s="633"/>
      <c r="CT38" s="633"/>
      <c r="CU38" s="633"/>
      <c r="CV38" s="633"/>
      <c r="CW38" s="633"/>
      <c r="CX38" s="633"/>
      <c r="CY38" s="633"/>
      <c r="CZ38" s="633"/>
      <c r="DA38" s="633"/>
      <c r="DB38" s="633"/>
      <c r="DC38" s="633"/>
      <c r="DD38" s="633"/>
      <c r="DE38" s="633"/>
      <c r="DF38" s="184"/>
      <c r="DG38" s="634" t="str">
        <f>IF('[1]各会計、関係団体の財政状況及び健全化判断比率'!BR11="","",'[1]各会計、関係団体の財政状況及び健全化判断比率'!BR11)</f>
        <v/>
      </c>
      <c r="DH38" s="634"/>
      <c r="DI38" s="361"/>
      <c r="DJ38" s="165"/>
      <c r="DK38" s="165"/>
      <c r="DL38" s="165"/>
      <c r="DM38" s="165"/>
      <c r="DN38" s="165"/>
      <c r="DO38" s="165"/>
    </row>
    <row r="39" spans="1:119" ht="32.25" customHeight="1" x14ac:dyDescent="0.15">
      <c r="A39" s="166"/>
      <c r="B39" s="186"/>
      <c r="C39" s="632" t="str">
        <f t="shared" si="5"/>
        <v/>
      </c>
      <c r="D39" s="632"/>
      <c r="E39" s="633" t="str">
        <f>IF('[1]各会計、関係団体の財政状況及び健全化判断比率'!B12="","",'[1]各会計、関係団体の財政状況及び健全化判断比率'!B12)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t="str">
        <f t="shared" si="1"/>
        <v/>
      </c>
      <c r="BF39" s="632"/>
      <c r="BG39" s="633"/>
      <c r="BH39" s="633"/>
      <c r="BI39" s="633"/>
      <c r="BJ39" s="633"/>
      <c r="BK39" s="633"/>
      <c r="BL39" s="633"/>
      <c r="BM39" s="633"/>
      <c r="BN39" s="633"/>
      <c r="BO39" s="633"/>
      <c r="BP39" s="633"/>
      <c r="BQ39" s="633"/>
      <c r="BR39" s="633"/>
      <c r="BS39" s="633"/>
      <c r="BT39" s="633"/>
      <c r="BU39" s="633"/>
      <c r="BV39" s="187"/>
      <c r="BW39" s="632" t="str">
        <f t="shared" si="2"/>
        <v/>
      </c>
      <c r="BX39" s="632"/>
      <c r="BY39" s="633" t="str">
        <f>IF('[1]各会計、関係団体の財政状況及び健全化判断比率'!B73="","",'[1]各会計、関係団体の財政状況及び健全化判断比率'!B73)</f>
        <v/>
      </c>
      <c r="BZ39" s="633"/>
      <c r="CA39" s="633"/>
      <c r="CB39" s="633"/>
      <c r="CC39" s="633"/>
      <c r="CD39" s="633"/>
      <c r="CE39" s="633"/>
      <c r="CF39" s="633"/>
      <c r="CG39" s="633"/>
      <c r="CH39" s="633"/>
      <c r="CI39" s="633"/>
      <c r="CJ39" s="633"/>
      <c r="CK39" s="633"/>
      <c r="CL39" s="633"/>
      <c r="CM39" s="633"/>
      <c r="CN39" s="187"/>
      <c r="CO39" s="632" t="str">
        <f t="shared" si="3"/>
        <v/>
      </c>
      <c r="CP39" s="632"/>
      <c r="CQ39" s="633" t="str">
        <f>IF('[1]各会計、関係団体の財政状況及び健全化判断比率'!BS12="","",'[1]各会計、関係団体の財政状況及び健全化判断比率'!BS12)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IF('[1]各会計、関係団体の財政状況及び健全化判断比率'!BR12="","",'[1]各会計、関係団体の財政状況及び健全化判断比率'!BR12)</f>
        <v/>
      </c>
      <c r="DH39" s="634"/>
      <c r="DI39" s="361"/>
      <c r="DJ39" s="165"/>
      <c r="DK39" s="165"/>
      <c r="DL39" s="165"/>
      <c r="DM39" s="165"/>
      <c r="DN39" s="165"/>
      <c r="DO39" s="165"/>
    </row>
    <row r="40" spans="1:119" ht="32.25" customHeight="1" x14ac:dyDescent="0.15">
      <c r="A40" s="166"/>
      <c r="B40" s="186"/>
      <c r="C40" s="632" t="str">
        <f t="shared" si="5"/>
        <v/>
      </c>
      <c r="D40" s="632"/>
      <c r="E40" s="633" t="str">
        <f>IF('[1]各会計、関係団体の財政状況及び健全化判断比率'!B13="","",'[1]各会計、関係団体の財政状況及び健全化判断比率'!B13)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t="str">
        <f t="shared" si="1"/>
        <v/>
      </c>
      <c r="BF40" s="632"/>
      <c r="BG40" s="633"/>
      <c r="BH40" s="633"/>
      <c r="BI40" s="633"/>
      <c r="BJ40" s="633"/>
      <c r="BK40" s="633"/>
      <c r="BL40" s="633"/>
      <c r="BM40" s="633"/>
      <c r="BN40" s="633"/>
      <c r="BO40" s="633"/>
      <c r="BP40" s="633"/>
      <c r="BQ40" s="633"/>
      <c r="BR40" s="633"/>
      <c r="BS40" s="633"/>
      <c r="BT40" s="633"/>
      <c r="BU40" s="633"/>
      <c r="BV40" s="187"/>
      <c r="BW40" s="632" t="str">
        <f t="shared" si="2"/>
        <v/>
      </c>
      <c r="BX40" s="632"/>
      <c r="BY40" s="633" t="str">
        <f>IF('[1]各会計、関係団体の財政状況及び健全化判断比率'!B74="","",'[1]各会計、関係団体の財政状況及び健全化判断比率'!B74)</f>
        <v/>
      </c>
      <c r="BZ40" s="633"/>
      <c r="CA40" s="633"/>
      <c r="CB40" s="633"/>
      <c r="CC40" s="633"/>
      <c r="CD40" s="633"/>
      <c r="CE40" s="633"/>
      <c r="CF40" s="633"/>
      <c r="CG40" s="633"/>
      <c r="CH40" s="633"/>
      <c r="CI40" s="633"/>
      <c r="CJ40" s="633"/>
      <c r="CK40" s="633"/>
      <c r="CL40" s="633"/>
      <c r="CM40" s="633"/>
      <c r="CN40" s="187"/>
      <c r="CO40" s="632" t="str">
        <f t="shared" si="3"/>
        <v/>
      </c>
      <c r="CP40" s="632"/>
      <c r="CQ40" s="633" t="str">
        <f>IF('[1]各会計、関係団体の財政状況及び健全化判断比率'!BS13="","",'[1]各会計、関係団体の財政状況及び健全化判断比率'!BS13)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IF('[1]各会計、関係団体の財政状況及び健全化判断比率'!BR13="","",'[1]各会計、関係団体の財政状況及び健全化判断比率'!BR13)</f>
        <v/>
      </c>
      <c r="DH40" s="634"/>
      <c r="DI40" s="361"/>
      <c r="DJ40" s="165"/>
      <c r="DK40" s="165"/>
      <c r="DL40" s="165"/>
      <c r="DM40" s="165"/>
      <c r="DN40" s="165"/>
      <c r="DO40" s="165"/>
    </row>
    <row r="41" spans="1:119" ht="32.25" customHeight="1" x14ac:dyDescent="0.15">
      <c r="A41" s="166"/>
      <c r="B41" s="186"/>
      <c r="C41" s="632" t="str">
        <f t="shared" si="5"/>
        <v/>
      </c>
      <c r="D41" s="632"/>
      <c r="E41" s="633" t="str">
        <f>IF('[1]各会計、関係団体の財政状況及び健全化判断比率'!B14="","",'[1]各会計、関係団体の財政状況及び健全化判断比率'!B14)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t="str">
        <f t="shared" si="2"/>
        <v/>
      </c>
      <c r="BX41" s="632"/>
      <c r="BY41" s="633" t="str">
        <f>IF('[1]各会計、関係団体の財政状況及び健全化判断比率'!B75="","",'[1]各会計、関係団体の財政状況及び健全化判断比率'!B75)</f>
        <v/>
      </c>
      <c r="BZ41" s="633"/>
      <c r="CA41" s="633"/>
      <c r="CB41" s="633"/>
      <c r="CC41" s="633"/>
      <c r="CD41" s="633"/>
      <c r="CE41" s="633"/>
      <c r="CF41" s="633"/>
      <c r="CG41" s="633"/>
      <c r="CH41" s="633"/>
      <c r="CI41" s="633"/>
      <c r="CJ41" s="633"/>
      <c r="CK41" s="633"/>
      <c r="CL41" s="633"/>
      <c r="CM41" s="633"/>
      <c r="CN41" s="187"/>
      <c r="CO41" s="632" t="str">
        <f t="shared" si="3"/>
        <v/>
      </c>
      <c r="CP41" s="632"/>
      <c r="CQ41" s="633" t="str">
        <f>IF('[1]各会計、関係団体の財政状況及び健全化判断比率'!BS14="","",'[1]各会計、関係団体の財政状況及び健全化判断比率'!BS14)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IF('[1]各会計、関係団体の財政状況及び健全化判断比率'!BR14="","",'[1]各会計、関係団体の財政状況及び健全化判断比率'!BR14)</f>
        <v/>
      </c>
      <c r="DH41" s="634"/>
      <c r="DI41" s="361"/>
      <c r="DJ41" s="165"/>
      <c r="DK41" s="165"/>
      <c r="DL41" s="165"/>
      <c r="DM41" s="165"/>
      <c r="DN41" s="165"/>
      <c r="DO41" s="165"/>
    </row>
    <row r="42" spans="1:119" ht="32.25" customHeight="1" x14ac:dyDescent="0.15">
      <c r="A42" s="165"/>
      <c r="B42" s="186"/>
      <c r="C42" s="632" t="str">
        <f t="shared" si="5"/>
        <v/>
      </c>
      <c r="D42" s="632"/>
      <c r="E42" s="633" t="str">
        <f>IF('[1]各会計、関係団体の財政状況及び健全化判断比率'!B15="","",'[1]各会計、関係団体の財政状況及び健全化判断比率'!B15)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t="str">
        <f t="shared" si="2"/>
        <v/>
      </c>
      <c r="BX42" s="632"/>
      <c r="BY42" s="633" t="str">
        <f>IF('[1]各会計、関係団体の財政状況及び健全化判断比率'!B76="","",'[1]各会計、関係団体の財政状況及び健全化判断比率'!B76)</f>
        <v/>
      </c>
      <c r="BZ42" s="633"/>
      <c r="CA42" s="633"/>
      <c r="CB42" s="633"/>
      <c r="CC42" s="633"/>
      <c r="CD42" s="633"/>
      <c r="CE42" s="633"/>
      <c r="CF42" s="633"/>
      <c r="CG42" s="633"/>
      <c r="CH42" s="633"/>
      <c r="CI42" s="633"/>
      <c r="CJ42" s="633"/>
      <c r="CK42" s="633"/>
      <c r="CL42" s="633"/>
      <c r="CM42" s="633"/>
      <c r="CN42" s="187"/>
      <c r="CO42" s="632" t="str">
        <f t="shared" si="3"/>
        <v/>
      </c>
      <c r="CP42" s="632"/>
      <c r="CQ42" s="633" t="str">
        <f>IF('[1]各会計、関係団体の財政状況及び健全化判断比率'!BS15="","",'[1]各会計、関係団体の財政状況及び健全化判断比率'!BS15)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IF('[1]各会計、関係団体の財政状況及び健全化判断比率'!BR15="","",'[1]各会計、関係団体の財政状況及び健全化判断比率'!BR15)</f>
        <v/>
      </c>
      <c r="DH42" s="634"/>
      <c r="DI42" s="361"/>
      <c r="DJ42" s="165"/>
      <c r="DK42" s="165"/>
      <c r="DL42" s="165"/>
      <c r="DM42" s="165"/>
      <c r="DN42" s="165"/>
      <c r="DO42" s="165"/>
    </row>
    <row r="43" spans="1:119" ht="32.25" customHeight="1" x14ac:dyDescent="0.15">
      <c r="A43" s="165"/>
      <c r="B43" s="186"/>
      <c r="C43" s="632" t="str">
        <f t="shared" si="5"/>
        <v/>
      </c>
      <c r="D43" s="632"/>
      <c r="E43" s="633" t="str">
        <f>IF('[1]各会計、関係団体の財政状況及び健全化判断比率'!B16="","",'[1]各会計、関係団体の財政状況及び健全化判断比率'!B16)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t="str">
        <f t="shared" si="2"/>
        <v/>
      </c>
      <c r="BX43" s="632"/>
      <c r="BY43" s="633" t="str">
        <f>IF('[1]各会計、関係団体の財政状況及び健全化判断比率'!B77="","",'[1]各会計、関係団体の財政状況及び健全化判断比率'!B77)</f>
        <v/>
      </c>
      <c r="BZ43" s="633"/>
      <c r="CA43" s="633"/>
      <c r="CB43" s="633"/>
      <c r="CC43" s="633"/>
      <c r="CD43" s="633"/>
      <c r="CE43" s="633"/>
      <c r="CF43" s="633"/>
      <c r="CG43" s="633"/>
      <c r="CH43" s="633"/>
      <c r="CI43" s="633"/>
      <c r="CJ43" s="633"/>
      <c r="CK43" s="633"/>
      <c r="CL43" s="633"/>
      <c r="CM43" s="633"/>
      <c r="CN43" s="187"/>
      <c r="CO43" s="632" t="str">
        <f t="shared" si="3"/>
        <v/>
      </c>
      <c r="CP43" s="632"/>
      <c r="CQ43" s="633" t="str">
        <f>IF('[1]各会計、関係団体の財政状況及び健全化判断比率'!BS16="","",'[1]各会計、関係団体の財政状況及び健全化判断比率'!BS16)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IF('[1]各会計、関係団体の財政状況及び健全化判断比率'!BR16="","",'[1]各会計、関係団体の財政状況及び健全化判断比率'!BR16)</f>
        <v/>
      </c>
      <c r="DH43" s="634"/>
      <c r="DI43" s="361"/>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151</v>
      </c>
      <c r="C46" s="165"/>
      <c r="D46" s="165"/>
      <c r="E46" s="165" t="s">
        <v>152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153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154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155</v>
      </c>
    </row>
    <row r="50" spans="5:5" x14ac:dyDescent="0.15">
      <c r="E50" s="167" t="s">
        <v>581</v>
      </c>
    </row>
    <row r="51" spans="5:5" x14ac:dyDescent="0.15">
      <c r="E51" s="167" t="s">
        <v>582</v>
      </c>
    </row>
    <row r="52" spans="5:5" x14ac:dyDescent="0.15">
      <c r="E52" s="167" t="s">
        <v>156</v>
      </c>
    </row>
    <row r="53" spans="5:5" x14ac:dyDescent="0.15">
      <c r="E53" s="167" t="s">
        <v>157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eXNJCUUqwwnOt2gJWcZXaC6RDtBPKu6H1BJmciXLxaF3ttc8x2OdkN+3XxXxLwXQfqdPlUQZoB3cZUdmaZhA==" saltValue="Jl34wm4TZr5y0nyJPxqH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465</v>
      </c>
      <c r="G33" s="29" t="s">
        <v>466</v>
      </c>
      <c r="H33" s="29" t="s">
        <v>467</v>
      </c>
      <c r="I33" s="29" t="s">
        <v>468</v>
      </c>
      <c r="J33" s="30" t="s">
        <v>469</v>
      </c>
      <c r="K33" s="22"/>
      <c r="L33" s="22"/>
      <c r="M33" s="22"/>
      <c r="N33" s="22"/>
      <c r="O33" s="22"/>
      <c r="P33" s="22"/>
    </row>
    <row r="34" spans="1:16" ht="39" customHeight="1" x14ac:dyDescent="0.15">
      <c r="A34" s="22"/>
      <c r="B34" s="31"/>
      <c r="C34" s="1224" t="s">
        <v>475</v>
      </c>
      <c r="D34" s="1224"/>
      <c r="E34" s="1225"/>
      <c r="F34" s="32">
        <v>18.95</v>
      </c>
      <c r="G34" s="33">
        <v>18.7</v>
      </c>
      <c r="H34" s="33">
        <v>18.34</v>
      </c>
      <c r="I34" s="33">
        <v>18.93</v>
      </c>
      <c r="J34" s="34">
        <v>17.64</v>
      </c>
      <c r="K34" s="22"/>
      <c r="L34" s="22"/>
      <c r="M34" s="22"/>
      <c r="N34" s="22"/>
      <c r="O34" s="22"/>
      <c r="P34" s="22"/>
    </row>
    <row r="35" spans="1:16" ht="39" customHeight="1" x14ac:dyDescent="0.15">
      <c r="A35" s="22"/>
      <c r="B35" s="35"/>
      <c r="C35" s="1218" t="s">
        <v>476</v>
      </c>
      <c r="D35" s="1219"/>
      <c r="E35" s="1220"/>
      <c r="F35" s="36">
        <v>7.21</v>
      </c>
      <c r="G35" s="37">
        <v>7.23</v>
      </c>
      <c r="H35" s="37">
        <v>4.16</v>
      </c>
      <c r="I35" s="37">
        <v>7.06</v>
      </c>
      <c r="J35" s="38">
        <v>6.87</v>
      </c>
      <c r="K35" s="22"/>
      <c r="L35" s="22"/>
      <c r="M35" s="22"/>
      <c r="N35" s="22"/>
      <c r="O35" s="22"/>
      <c r="P35" s="22"/>
    </row>
    <row r="36" spans="1:16" ht="39" customHeight="1" x14ac:dyDescent="0.15">
      <c r="A36" s="22"/>
      <c r="B36" s="35"/>
      <c r="C36" s="1218" t="s">
        <v>477</v>
      </c>
      <c r="D36" s="1219"/>
      <c r="E36" s="1220"/>
      <c r="F36" s="36">
        <v>6.74</v>
      </c>
      <c r="G36" s="37">
        <v>5.87</v>
      </c>
      <c r="H36" s="37">
        <v>6.15</v>
      </c>
      <c r="I36" s="37">
        <v>4.62</v>
      </c>
      <c r="J36" s="38">
        <v>5.36</v>
      </c>
      <c r="K36" s="22"/>
      <c r="L36" s="22"/>
      <c r="M36" s="22"/>
      <c r="N36" s="22"/>
      <c r="O36" s="22"/>
      <c r="P36" s="22"/>
    </row>
    <row r="37" spans="1:16" ht="39" customHeight="1" x14ac:dyDescent="0.15">
      <c r="A37" s="22"/>
      <c r="B37" s="35"/>
      <c r="C37" s="1218" t="s">
        <v>478</v>
      </c>
      <c r="D37" s="1219"/>
      <c r="E37" s="1220"/>
      <c r="F37" s="36">
        <v>1.83</v>
      </c>
      <c r="G37" s="37">
        <v>1.3</v>
      </c>
      <c r="H37" s="37">
        <v>0.2</v>
      </c>
      <c r="I37" s="37">
        <v>1.59</v>
      </c>
      <c r="J37" s="38">
        <v>1.73</v>
      </c>
      <c r="K37" s="22"/>
      <c r="L37" s="22"/>
      <c r="M37" s="22"/>
      <c r="N37" s="22"/>
      <c r="O37" s="22"/>
      <c r="P37" s="22"/>
    </row>
    <row r="38" spans="1:16" ht="39" customHeight="1" x14ac:dyDescent="0.15">
      <c r="A38" s="22"/>
      <c r="B38" s="35"/>
      <c r="C38" s="1218" t="s">
        <v>479</v>
      </c>
      <c r="D38" s="1219"/>
      <c r="E38" s="1220"/>
      <c r="F38" s="36">
        <v>0.49</v>
      </c>
      <c r="G38" s="37">
        <v>0.75</v>
      </c>
      <c r="H38" s="37">
        <v>1.38</v>
      </c>
      <c r="I38" s="37">
        <v>1.68</v>
      </c>
      <c r="J38" s="38">
        <v>1.39</v>
      </c>
      <c r="K38" s="22"/>
      <c r="L38" s="22"/>
      <c r="M38" s="22"/>
      <c r="N38" s="22"/>
      <c r="O38" s="22"/>
      <c r="P38" s="22"/>
    </row>
    <row r="39" spans="1:16" ht="39" customHeight="1" x14ac:dyDescent="0.15">
      <c r="A39" s="22"/>
      <c r="B39" s="35"/>
      <c r="C39" s="1218" t="s">
        <v>480</v>
      </c>
      <c r="D39" s="1219"/>
      <c r="E39" s="1220"/>
      <c r="F39" s="36">
        <v>0.49</v>
      </c>
      <c r="G39" s="37">
        <v>0.26</v>
      </c>
      <c r="H39" s="37">
        <v>0.15</v>
      </c>
      <c r="I39" s="37">
        <v>0.47</v>
      </c>
      <c r="J39" s="38">
        <v>0.68</v>
      </c>
      <c r="K39" s="22"/>
      <c r="L39" s="22"/>
      <c r="M39" s="22"/>
      <c r="N39" s="22"/>
      <c r="O39" s="22"/>
      <c r="P39" s="22"/>
    </row>
    <row r="40" spans="1:16" ht="39" customHeight="1" x14ac:dyDescent="0.15">
      <c r="A40" s="22"/>
      <c r="B40" s="35"/>
      <c r="C40" s="1218" t="s">
        <v>481</v>
      </c>
      <c r="D40" s="1219"/>
      <c r="E40" s="1220"/>
      <c r="F40" s="36">
        <v>0.54</v>
      </c>
      <c r="G40" s="37">
        <v>0.54</v>
      </c>
      <c r="H40" s="37">
        <v>0.55000000000000004</v>
      </c>
      <c r="I40" s="37">
        <v>0.57999999999999996</v>
      </c>
      <c r="J40" s="38">
        <v>0.6</v>
      </c>
      <c r="K40" s="22"/>
      <c r="L40" s="22"/>
      <c r="M40" s="22"/>
      <c r="N40" s="22"/>
      <c r="O40" s="22"/>
      <c r="P40" s="22"/>
    </row>
    <row r="41" spans="1:16" ht="39" customHeight="1" x14ac:dyDescent="0.15">
      <c r="A41" s="22"/>
      <c r="B41" s="35"/>
      <c r="C41" s="1218" t="s">
        <v>482</v>
      </c>
      <c r="D41" s="1219"/>
      <c r="E41" s="1220"/>
      <c r="F41" s="36">
        <v>0.28999999999999998</v>
      </c>
      <c r="G41" s="37">
        <v>0.3</v>
      </c>
      <c r="H41" s="37">
        <v>0.17</v>
      </c>
      <c r="I41" s="37">
        <v>0.19</v>
      </c>
      <c r="J41" s="38">
        <v>0.24</v>
      </c>
      <c r="K41" s="22"/>
      <c r="L41" s="22"/>
      <c r="M41" s="22"/>
      <c r="N41" s="22"/>
      <c r="O41" s="22"/>
      <c r="P41" s="22"/>
    </row>
    <row r="42" spans="1:16" ht="39" customHeight="1" x14ac:dyDescent="0.15">
      <c r="A42" s="22"/>
      <c r="B42" s="39"/>
      <c r="C42" s="1218" t="s">
        <v>483</v>
      </c>
      <c r="D42" s="1219"/>
      <c r="E42" s="1220"/>
      <c r="F42" s="36" t="s">
        <v>426</v>
      </c>
      <c r="G42" s="37" t="s">
        <v>426</v>
      </c>
      <c r="H42" s="37" t="s">
        <v>426</v>
      </c>
      <c r="I42" s="37" t="s">
        <v>426</v>
      </c>
      <c r="J42" s="38" t="s">
        <v>426</v>
      </c>
      <c r="K42" s="22"/>
      <c r="L42" s="22"/>
      <c r="M42" s="22"/>
      <c r="N42" s="22"/>
      <c r="O42" s="22"/>
      <c r="P42" s="22"/>
    </row>
    <row r="43" spans="1:16" ht="39" customHeight="1" thickBot="1" x14ac:dyDescent="0.2">
      <c r="A43" s="22"/>
      <c r="B43" s="40"/>
      <c r="C43" s="1221" t="s">
        <v>484</v>
      </c>
      <c r="D43" s="1222"/>
      <c r="E43" s="1223"/>
      <c r="F43" s="41">
        <v>0.38</v>
      </c>
      <c r="G43" s="42">
        <v>0.4</v>
      </c>
      <c r="H43" s="42">
        <v>0.35</v>
      </c>
      <c r="I43" s="42">
        <v>0.37</v>
      </c>
      <c r="J43" s="43">
        <v>0.33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oA3th/q5s2MWgzSVkYhaPCU4dq1olHTLggSZtlNS18F2cQaMR9gbuBorLar22b40ZmE704/y3BuEKVJE1F6BQ==" saltValue="WQC0ndcDz4Anhipu4uz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465</v>
      </c>
      <c r="L44" s="56" t="s">
        <v>466</v>
      </c>
      <c r="M44" s="56" t="s">
        <v>467</v>
      </c>
      <c r="N44" s="56" t="s">
        <v>468</v>
      </c>
      <c r="O44" s="57" t="s">
        <v>469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7239</v>
      </c>
      <c r="L45" s="60">
        <v>7382</v>
      </c>
      <c r="M45" s="60">
        <v>6751</v>
      </c>
      <c r="N45" s="60">
        <v>7028</v>
      </c>
      <c r="O45" s="61">
        <v>7081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426</v>
      </c>
      <c r="L46" s="64" t="s">
        <v>426</v>
      </c>
      <c r="M46" s="64" t="s">
        <v>426</v>
      </c>
      <c r="N46" s="64" t="s">
        <v>426</v>
      </c>
      <c r="O46" s="65" t="s">
        <v>426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426</v>
      </c>
      <c r="L47" s="64" t="s">
        <v>426</v>
      </c>
      <c r="M47" s="64" t="s">
        <v>426</v>
      </c>
      <c r="N47" s="64" t="s">
        <v>426</v>
      </c>
      <c r="O47" s="65" t="s">
        <v>426</v>
      </c>
      <c r="P47" s="48"/>
      <c r="Q47" s="48"/>
      <c r="R47" s="48"/>
      <c r="S47" s="48"/>
      <c r="T47" s="48"/>
      <c r="U47" s="48"/>
    </row>
    <row r="48" spans="1:21" ht="30.75" customHeight="1" x14ac:dyDescent="0.15">
      <c r="A48" s="48"/>
      <c r="B48" s="1236"/>
      <c r="C48" s="1237"/>
      <c r="D48" s="62"/>
      <c r="E48" s="1228" t="s">
        <v>14</v>
      </c>
      <c r="F48" s="1228"/>
      <c r="G48" s="1228"/>
      <c r="H48" s="1228"/>
      <c r="I48" s="1228"/>
      <c r="J48" s="1229"/>
      <c r="K48" s="63">
        <v>2227</v>
      </c>
      <c r="L48" s="64">
        <v>2316</v>
      </c>
      <c r="M48" s="64">
        <v>2248</v>
      </c>
      <c r="N48" s="64">
        <v>2275</v>
      </c>
      <c r="O48" s="65">
        <v>2092</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426</v>
      </c>
      <c r="L49" s="64" t="s">
        <v>426</v>
      </c>
      <c r="M49" s="64" t="s">
        <v>426</v>
      </c>
      <c r="N49" s="64" t="s">
        <v>426</v>
      </c>
      <c r="O49" s="65" t="s">
        <v>426</v>
      </c>
      <c r="P49" s="48"/>
      <c r="Q49" s="48"/>
      <c r="R49" s="48"/>
      <c r="S49" s="48"/>
      <c r="T49" s="48"/>
      <c r="U49" s="48"/>
    </row>
    <row r="50" spans="1:21" ht="30.75" customHeight="1" x14ac:dyDescent="0.15">
      <c r="A50" s="48"/>
      <c r="B50" s="1236"/>
      <c r="C50" s="1237"/>
      <c r="D50" s="62"/>
      <c r="E50" s="1228" t="s">
        <v>16</v>
      </c>
      <c r="F50" s="1228"/>
      <c r="G50" s="1228"/>
      <c r="H50" s="1228"/>
      <c r="I50" s="1228"/>
      <c r="J50" s="1229"/>
      <c r="K50" s="63">
        <v>14</v>
      </c>
      <c r="L50" s="64">
        <v>14</v>
      </c>
      <c r="M50" s="64">
        <v>14</v>
      </c>
      <c r="N50" s="64">
        <v>11</v>
      </c>
      <c r="O50" s="65">
        <v>11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426</v>
      </c>
      <c r="L51" s="64" t="s">
        <v>426</v>
      </c>
      <c r="M51" s="64" t="s">
        <v>426</v>
      </c>
      <c r="N51" s="64" t="s">
        <v>426</v>
      </c>
      <c r="O51" s="65" t="s">
        <v>426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7048</v>
      </c>
      <c r="L52" s="64">
        <v>7450</v>
      </c>
      <c r="M52" s="64">
        <v>7047</v>
      </c>
      <c r="N52" s="64">
        <v>7379</v>
      </c>
      <c r="O52" s="65">
        <v>7415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2432</v>
      </c>
      <c r="L53" s="69">
        <v>2262</v>
      </c>
      <c r="M53" s="69">
        <v>1966</v>
      </c>
      <c r="N53" s="69">
        <v>1935</v>
      </c>
      <c r="O53" s="70">
        <v>1769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iTBZF/jWqmgNO1t29FG9dWVUERl1Rkrk1M3qk7P4+g4a9gai8uY0l8vmLVgTpk/X8YElVSdhLAVODBMoNH/w==" saltValue="/hfDSkgltI9nEmQRpbi/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465</v>
      </c>
      <c r="J40" s="79" t="s">
        <v>466</v>
      </c>
      <c r="K40" s="79" t="s">
        <v>467</v>
      </c>
      <c r="L40" s="79" t="s">
        <v>468</v>
      </c>
      <c r="M40" s="80" t="s">
        <v>469</v>
      </c>
    </row>
    <row r="41" spans="2:13" ht="27.75" customHeight="1" x14ac:dyDescent="0.15">
      <c r="B41" s="1242" t="s">
        <v>23</v>
      </c>
      <c r="C41" s="1243"/>
      <c r="D41" s="81"/>
      <c r="E41" s="1248" t="s">
        <v>24</v>
      </c>
      <c r="F41" s="1248"/>
      <c r="G41" s="1248"/>
      <c r="H41" s="1249"/>
      <c r="I41" s="82">
        <v>66314</v>
      </c>
      <c r="J41" s="83">
        <v>68525</v>
      </c>
      <c r="K41" s="83">
        <v>69359</v>
      </c>
      <c r="L41" s="83">
        <v>68898</v>
      </c>
      <c r="M41" s="84">
        <v>68319</v>
      </c>
    </row>
    <row r="42" spans="2:13" ht="27.75" customHeight="1" x14ac:dyDescent="0.15">
      <c r="B42" s="1244"/>
      <c r="C42" s="1245"/>
      <c r="D42" s="85"/>
      <c r="E42" s="1250" t="s">
        <v>25</v>
      </c>
      <c r="F42" s="1250"/>
      <c r="G42" s="1250"/>
      <c r="H42" s="1251"/>
      <c r="I42" s="86">
        <v>57</v>
      </c>
      <c r="J42" s="87">
        <v>44</v>
      </c>
      <c r="K42" s="87">
        <v>30</v>
      </c>
      <c r="L42" s="87">
        <v>19</v>
      </c>
      <c r="M42" s="88">
        <v>8</v>
      </c>
    </row>
    <row r="43" spans="2:13" ht="27.75" customHeight="1" x14ac:dyDescent="0.15">
      <c r="B43" s="1244"/>
      <c r="C43" s="1245"/>
      <c r="D43" s="85"/>
      <c r="E43" s="1250" t="s">
        <v>26</v>
      </c>
      <c r="F43" s="1250"/>
      <c r="G43" s="1250"/>
      <c r="H43" s="1251"/>
      <c r="I43" s="86">
        <v>26962</v>
      </c>
      <c r="J43" s="87">
        <v>25608</v>
      </c>
      <c r="K43" s="87">
        <v>24315</v>
      </c>
      <c r="L43" s="87">
        <v>23292</v>
      </c>
      <c r="M43" s="88">
        <v>22582</v>
      </c>
    </row>
    <row r="44" spans="2:13" ht="27.75" customHeight="1" x14ac:dyDescent="0.15">
      <c r="B44" s="1244"/>
      <c r="C44" s="1245"/>
      <c r="D44" s="85"/>
      <c r="E44" s="1250" t="s">
        <v>27</v>
      </c>
      <c r="F44" s="1250"/>
      <c r="G44" s="1250"/>
      <c r="H44" s="1251"/>
      <c r="I44" s="86" t="s">
        <v>426</v>
      </c>
      <c r="J44" s="87" t="s">
        <v>426</v>
      </c>
      <c r="K44" s="87" t="s">
        <v>426</v>
      </c>
      <c r="L44" s="87" t="s">
        <v>426</v>
      </c>
      <c r="M44" s="88" t="s">
        <v>426</v>
      </c>
    </row>
    <row r="45" spans="2:13" ht="27.75" customHeight="1" x14ac:dyDescent="0.15">
      <c r="B45" s="1244"/>
      <c r="C45" s="1245"/>
      <c r="D45" s="85"/>
      <c r="E45" s="1250" t="s">
        <v>28</v>
      </c>
      <c r="F45" s="1250"/>
      <c r="G45" s="1250"/>
      <c r="H45" s="1251"/>
      <c r="I45" s="86">
        <v>12305</v>
      </c>
      <c r="J45" s="87">
        <v>10745</v>
      </c>
      <c r="K45" s="87">
        <v>10503</v>
      </c>
      <c r="L45" s="87">
        <v>10571</v>
      </c>
      <c r="M45" s="88">
        <v>10319</v>
      </c>
    </row>
    <row r="46" spans="2:13" ht="27.75" customHeight="1" x14ac:dyDescent="0.15">
      <c r="B46" s="1244"/>
      <c r="C46" s="1245"/>
      <c r="D46" s="89"/>
      <c r="E46" s="1250" t="s">
        <v>29</v>
      </c>
      <c r="F46" s="1250"/>
      <c r="G46" s="1250"/>
      <c r="H46" s="1251"/>
      <c r="I46" s="86">
        <v>138</v>
      </c>
      <c r="J46" s="87">
        <v>107</v>
      </c>
      <c r="K46" s="87">
        <v>156</v>
      </c>
      <c r="L46" s="87">
        <v>117</v>
      </c>
      <c r="M46" s="88">
        <v>48</v>
      </c>
    </row>
    <row r="47" spans="2:13" ht="27.75" customHeight="1" x14ac:dyDescent="0.15">
      <c r="B47" s="1244"/>
      <c r="C47" s="1245"/>
      <c r="D47" s="90"/>
      <c r="E47" s="1252" t="s">
        <v>30</v>
      </c>
      <c r="F47" s="1253"/>
      <c r="G47" s="1253"/>
      <c r="H47" s="1254"/>
      <c r="I47" s="86" t="s">
        <v>426</v>
      </c>
      <c r="J47" s="87" t="s">
        <v>426</v>
      </c>
      <c r="K47" s="87" t="s">
        <v>426</v>
      </c>
      <c r="L47" s="87" t="s">
        <v>426</v>
      </c>
      <c r="M47" s="88" t="s">
        <v>426</v>
      </c>
    </row>
    <row r="48" spans="2:13" ht="27.75" customHeight="1" x14ac:dyDescent="0.15">
      <c r="B48" s="1244"/>
      <c r="C48" s="1245"/>
      <c r="D48" s="85"/>
      <c r="E48" s="1250" t="s">
        <v>31</v>
      </c>
      <c r="F48" s="1250"/>
      <c r="G48" s="1250"/>
      <c r="H48" s="1251"/>
      <c r="I48" s="86" t="s">
        <v>426</v>
      </c>
      <c r="J48" s="87" t="s">
        <v>426</v>
      </c>
      <c r="K48" s="87" t="s">
        <v>426</v>
      </c>
      <c r="L48" s="87" t="s">
        <v>426</v>
      </c>
      <c r="M48" s="88" t="s">
        <v>426</v>
      </c>
    </row>
    <row r="49" spans="2:13" ht="27.75" customHeight="1" x14ac:dyDescent="0.15">
      <c r="B49" s="1246"/>
      <c r="C49" s="1247"/>
      <c r="D49" s="85"/>
      <c r="E49" s="1250" t="s">
        <v>32</v>
      </c>
      <c r="F49" s="1250"/>
      <c r="G49" s="1250"/>
      <c r="H49" s="1251"/>
      <c r="I49" s="86" t="s">
        <v>426</v>
      </c>
      <c r="J49" s="87" t="s">
        <v>426</v>
      </c>
      <c r="K49" s="87" t="s">
        <v>426</v>
      </c>
      <c r="L49" s="87" t="s">
        <v>426</v>
      </c>
      <c r="M49" s="88" t="s">
        <v>426</v>
      </c>
    </row>
    <row r="50" spans="2:13" ht="27.75" customHeight="1" x14ac:dyDescent="0.15">
      <c r="B50" s="1255" t="s">
        <v>33</v>
      </c>
      <c r="C50" s="1256"/>
      <c r="D50" s="91"/>
      <c r="E50" s="1250" t="s">
        <v>34</v>
      </c>
      <c r="F50" s="1250"/>
      <c r="G50" s="1250"/>
      <c r="H50" s="1251"/>
      <c r="I50" s="86">
        <v>17727</v>
      </c>
      <c r="J50" s="87">
        <v>13632</v>
      </c>
      <c r="K50" s="87">
        <v>14531</v>
      </c>
      <c r="L50" s="87">
        <v>13142</v>
      </c>
      <c r="M50" s="88">
        <v>12446</v>
      </c>
    </row>
    <row r="51" spans="2:13" ht="27.75" customHeight="1" x14ac:dyDescent="0.15">
      <c r="B51" s="1244"/>
      <c r="C51" s="1245"/>
      <c r="D51" s="85"/>
      <c r="E51" s="1250" t="s">
        <v>35</v>
      </c>
      <c r="F51" s="1250"/>
      <c r="G51" s="1250"/>
      <c r="H51" s="1251"/>
      <c r="I51" s="86">
        <v>8476</v>
      </c>
      <c r="J51" s="87">
        <v>7426</v>
      </c>
      <c r="K51" s="87">
        <v>7210</v>
      </c>
      <c r="L51" s="87">
        <v>6896</v>
      </c>
      <c r="M51" s="88">
        <v>6569</v>
      </c>
    </row>
    <row r="52" spans="2:13" ht="27.75" customHeight="1" x14ac:dyDescent="0.15">
      <c r="B52" s="1246"/>
      <c r="C52" s="1247"/>
      <c r="D52" s="85"/>
      <c r="E52" s="1250" t="s">
        <v>36</v>
      </c>
      <c r="F52" s="1250"/>
      <c r="G52" s="1250"/>
      <c r="H52" s="1251"/>
      <c r="I52" s="86">
        <v>65396</v>
      </c>
      <c r="J52" s="87">
        <v>69140</v>
      </c>
      <c r="K52" s="87">
        <v>69408</v>
      </c>
      <c r="L52" s="87">
        <v>68721</v>
      </c>
      <c r="M52" s="88">
        <v>68014</v>
      </c>
    </row>
    <row r="53" spans="2:13" ht="27.75" customHeight="1" thickBot="1" x14ac:dyDescent="0.2">
      <c r="B53" s="1257" t="s">
        <v>37</v>
      </c>
      <c r="C53" s="1258"/>
      <c r="D53" s="92"/>
      <c r="E53" s="1259" t="s">
        <v>38</v>
      </c>
      <c r="F53" s="1259"/>
      <c r="G53" s="1259"/>
      <c r="H53" s="1260"/>
      <c r="I53" s="93">
        <v>14178</v>
      </c>
      <c r="J53" s="94">
        <v>14830</v>
      </c>
      <c r="K53" s="94">
        <v>13214</v>
      </c>
      <c r="L53" s="94">
        <v>14138</v>
      </c>
      <c r="M53" s="95">
        <v>14247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Id1jHl2NXVy1h2/DTZCdpSZtR1d0+DEyW/r6HJGuSDew/fIx0wt8KixF6s/KDiCY0TD50oJWWVw8a/8WnzdMw==" saltValue="eNM8avkVXZxEDddTszOW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467</v>
      </c>
      <c r="G54" s="104" t="s">
        <v>468</v>
      </c>
      <c r="H54" s="105" t="s">
        <v>469</v>
      </c>
    </row>
    <row r="55" spans="2:8" ht="52.5" customHeight="1" x14ac:dyDescent="0.15">
      <c r="B55" s="106"/>
      <c r="C55" s="1269" t="s">
        <v>41</v>
      </c>
      <c r="D55" s="1269"/>
      <c r="E55" s="1270"/>
      <c r="F55" s="107">
        <v>6747</v>
      </c>
      <c r="G55" s="107">
        <v>6133</v>
      </c>
      <c r="H55" s="108">
        <v>5147</v>
      </c>
    </row>
    <row r="56" spans="2:8" ht="52.5" customHeight="1" x14ac:dyDescent="0.15">
      <c r="B56" s="109"/>
      <c r="C56" s="1271" t="s">
        <v>42</v>
      </c>
      <c r="D56" s="1271"/>
      <c r="E56" s="1272"/>
      <c r="F56" s="110">
        <v>1031</v>
      </c>
      <c r="G56" s="110">
        <v>1033</v>
      </c>
      <c r="H56" s="111">
        <v>1035</v>
      </c>
    </row>
    <row r="57" spans="2:8" ht="53.25" customHeight="1" x14ac:dyDescent="0.15">
      <c r="B57" s="109"/>
      <c r="C57" s="1273" t="s">
        <v>43</v>
      </c>
      <c r="D57" s="1273"/>
      <c r="E57" s="1274"/>
      <c r="F57" s="112">
        <v>3939</v>
      </c>
      <c r="G57" s="112">
        <v>3468</v>
      </c>
      <c r="H57" s="113">
        <v>3430</v>
      </c>
    </row>
    <row r="58" spans="2:8" ht="45.75" customHeight="1" x14ac:dyDescent="0.15">
      <c r="B58" s="114"/>
      <c r="C58" s="1261" t="s">
        <v>492</v>
      </c>
      <c r="D58" s="1262"/>
      <c r="E58" s="1263"/>
      <c r="F58" s="115">
        <v>1407</v>
      </c>
      <c r="G58" s="115">
        <v>1680</v>
      </c>
      <c r="H58" s="116">
        <v>1722</v>
      </c>
    </row>
    <row r="59" spans="2:8" ht="45.75" customHeight="1" x14ac:dyDescent="0.15">
      <c r="B59" s="114"/>
      <c r="C59" s="1261" t="s">
        <v>493</v>
      </c>
      <c r="D59" s="1262"/>
      <c r="E59" s="1263"/>
      <c r="F59" s="115">
        <v>794</v>
      </c>
      <c r="G59" s="115">
        <v>775</v>
      </c>
      <c r="H59" s="116">
        <v>751</v>
      </c>
    </row>
    <row r="60" spans="2:8" ht="45.75" customHeight="1" x14ac:dyDescent="0.15">
      <c r="B60" s="114"/>
      <c r="C60" s="1261" t="s">
        <v>532</v>
      </c>
      <c r="D60" s="1262"/>
      <c r="E60" s="1263"/>
      <c r="F60" s="115">
        <v>441</v>
      </c>
      <c r="G60" s="115">
        <v>438</v>
      </c>
      <c r="H60" s="116">
        <v>431</v>
      </c>
    </row>
    <row r="61" spans="2:8" ht="45.75" customHeight="1" x14ac:dyDescent="0.15">
      <c r="B61" s="114"/>
      <c r="C61" s="1261" t="s">
        <v>533</v>
      </c>
      <c r="D61" s="1262"/>
      <c r="E61" s="1263"/>
      <c r="F61" s="115">
        <v>237</v>
      </c>
      <c r="G61" s="115">
        <v>228</v>
      </c>
      <c r="H61" s="116">
        <v>139</v>
      </c>
    </row>
    <row r="62" spans="2:8" ht="45.75" customHeight="1" thickBot="1" x14ac:dyDescent="0.2">
      <c r="B62" s="117"/>
      <c r="C62" s="1264" t="s">
        <v>534</v>
      </c>
      <c r="D62" s="1265"/>
      <c r="E62" s="1266"/>
      <c r="F62" s="118">
        <v>93</v>
      </c>
      <c r="G62" s="118">
        <v>94</v>
      </c>
      <c r="H62" s="119">
        <v>94</v>
      </c>
    </row>
    <row r="63" spans="2:8" ht="52.5" customHeight="1" thickBot="1" x14ac:dyDescent="0.2">
      <c r="B63" s="120"/>
      <c r="C63" s="1267" t="s">
        <v>44</v>
      </c>
      <c r="D63" s="1267"/>
      <c r="E63" s="1268"/>
      <c r="F63" s="121">
        <v>11717</v>
      </c>
      <c r="G63" s="121">
        <v>10633</v>
      </c>
      <c r="H63" s="122">
        <v>9611</v>
      </c>
    </row>
    <row r="64" spans="2:8" ht="15" customHeight="1" x14ac:dyDescent="0.15"/>
    <row r="65" ht="0" hidden="1" customHeight="1" x14ac:dyDescent="0.15"/>
    <row r="66" ht="0" hidden="1" customHeight="1" x14ac:dyDescent="0.15"/>
  </sheetData>
  <sheetProtection algorithmName="SHA-512" hashValue="D6sW/o68tqFqXGK+cSzQnH1zO7LUQpe7RcpXOF1yrMlaiWT22mKNi/4TPsnE/4Bts7RVWxPr05OrpONa036D8w==" saltValue="JKnTzcOWDEX1rHhGh88S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56"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57"/>
      <c r="DG4" s="257"/>
      <c r="DH4" s="257"/>
      <c r="DI4" s="257"/>
      <c r="DJ4" s="257"/>
      <c r="DK4" s="257"/>
      <c r="DL4" s="257"/>
      <c r="DM4" s="257"/>
      <c r="DN4" s="257"/>
      <c r="DO4" s="257"/>
      <c r="DP4" s="257"/>
      <c r="DQ4" s="257"/>
      <c r="DR4" s="257"/>
      <c r="DS4" s="257"/>
      <c r="DT4" s="257"/>
      <c r="DU4" s="257"/>
      <c r="DV4" s="257"/>
      <c r="DW4" s="257"/>
    </row>
    <row r="5" spans="1:143" s="256"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57"/>
      <c r="DG5" s="257"/>
      <c r="DH5" s="257"/>
      <c r="DI5" s="257"/>
      <c r="DJ5" s="257"/>
      <c r="DK5" s="257"/>
      <c r="DL5" s="257"/>
      <c r="DM5" s="257"/>
      <c r="DN5" s="257"/>
      <c r="DO5" s="257"/>
      <c r="DP5" s="257"/>
      <c r="DQ5" s="257"/>
      <c r="DR5" s="257"/>
      <c r="DS5" s="257"/>
      <c r="DT5" s="257"/>
      <c r="DU5" s="257"/>
      <c r="DV5" s="257"/>
      <c r="DW5" s="257"/>
    </row>
    <row r="6" spans="1:143" s="256"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57"/>
      <c r="DG6" s="257"/>
      <c r="DH6" s="257"/>
      <c r="DI6" s="257"/>
      <c r="DJ6" s="257"/>
      <c r="DK6" s="257"/>
      <c r="DL6" s="257"/>
      <c r="DM6" s="257"/>
      <c r="DN6" s="257"/>
      <c r="DO6" s="257"/>
      <c r="DP6" s="257"/>
      <c r="DQ6" s="257"/>
      <c r="DR6" s="257"/>
      <c r="DS6" s="257"/>
      <c r="DT6" s="257"/>
      <c r="DU6" s="257"/>
      <c r="DV6" s="257"/>
      <c r="DW6" s="257"/>
    </row>
    <row r="7" spans="1:143" s="256"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57"/>
      <c r="DG7" s="257"/>
      <c r="DH7" s="257"/>
      <c r="DI7" s="257"/>
      <c r="DJ7" s="257"/>
      <c r="DK7" s="257"/>
      <c r="DL7" s="257"/>
      <c r="DM7" s="257"/>
      <c r="DN7" s="257"/>
      <c r="DO7" s="257"/>
      <c r="DP7" s="257"/>
      <c r="DQ7" s="257"/>
      <c r="DR7" s="257"/>
      <c r="DS7" s="257"/>
      <c r="DT7" s="257"/>
      <c r="DU7" s="257"/>
      <c r="DV7" s="257"/>
      <c r="DW7" s="257"/>
    </row>
    <row r="8" spans="1:143" s="256"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57"/>
      <c r="DG8" s="257"/>
      <c r="DH8" s="257"/>
      <c r="DI8" s="257"/>
      <c r="DJ8" s="257"/>
      <c r="DK8" s="257"/>
      <c r="DL8" s="257"/>
      <c r="DM8" s="257"/>
      <c r="DN8" s="257"/>
      <c r="DO8" s="257"/>
      <c r="DP8" s="257"/>
      <c r="DQ8" s="257"/>
      <c r="DR8" s="257"/>
      <c r="DS8" s="257"/>
      <c r="DT8" s="257"/>
      <c r="DU8" s="257"/>
      <c r="DV8" s="257"/>
      <c r="DW8" s="257"/>
    </row>
    <row r="9" spans="1:143" s="256"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57"/>
      <c r="DG9" s="257"/>
      <c r="DH9" s="257"/>
      <c r="DI9" s="257"/>
      <c r="DJ9" s="257"/>
      <c r="DK9" s="257"/>
      <c r="DL9" s="257"/>
      <c r="DM9" s="257"/>
      <c r="DN9" s="257"/>
      <c r="DO9" s="257"/>
      <c r="DP9" s="257"/>
      <c r="DQ9" s="257"/>
      <c r="DR9" s="257"/>
      <c r="DS9" s="257"/>
      <c r="DT9" s="257"/>
      <c r="DU9" s="257"/>
      <c r="DV9" s="257"/>
      <c r="DW9" s="257"/>
    </row>
    <row r="10" spans="1:143" s="256"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57"/>
      <c r="DG10" s="257"/>
      <c r="DH10" s="257"/>
      <c r="DI10" s="257"/>
      <c r="DJ10" s="257"/>
      <c r="DK10" s="257"/>
      <c r="DL10" s="257"/>
      <c r="DM10" s="257"/>
      <c r="DN10" s="257"/>
      <c r="DO10" s="257"/>
      <c r="DP10" s="257"/>
      <c r="DQ10" s="257"/>
      <c r="DR10" s="257"/>
      <c r="DS10" s="257"/>
      <c r="DT10" s="257"/>
      <c r="DU10" s="257"/>
      <c r="DV10" s="257"/>
      <c r="DW10" s="257"/>
      <c r="EM10" s="256" t="s">
        <v>583</v>
      </c>
    </row>
    <row r="11" spans="1:143" s="256"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57"/>
      <c r="DG11" s="257"/>
      <c r="DH11" s="257"/>
      <c r="DI11" s="257"/>
      <c r="DJ11" s="257"/>
      <c r="DK11" s="257"/>
      <c r="DL11" s="257"/>
      <c r="DM11" s="257"/>
      <c r="DN11" s="257"/>
      <c r="DO11" s="257"/>
      <c r="DP11" s="257"/>
      <c r="DQ11" s="257"/>
      <c r="DR11" s="257"/>
      <c r="DS11" s="257"/>
      <c r="DT11" s="257"/>
      <c r="DU11" s="257"/>
      <c r="DV11" s="257"/>
      <c r="DW11" s="257"/>
    </row>
    <row r="12" spans="1:143" s="256"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57"/>
      <c r="DG12" s="257"/>
      <c r="DH12" s="257"/>
      <c r="DI12" s="257"/>
      <c r="DJ12" s="257"/>
      <c r="DK12" s="257"/>
      <c r="DL12" s="257"/>
      <c r="DM12" s="257"/>
      <c r="DN12" s="257"/>
      <c r="DO12" s="257"/>
      <c r="DP12" s="257"/>
      <c r="DQ12" s="257"/>
      <c r="DR12" s="257"/>
      <c r="DS12" s="257"/>
      <c r="DT12" s="257"/>
      <c r="DU12" s="257"/>
      <c r="DV12" s="257"/>
      <c r="DW12" s="257"/>
      <c r="EM12" s="256" t="s">
        <v>583</v>
      </c>
    </row>
    <row r="13" spans="1:143" s="256"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57"/>
      <c r="DG13" s="257"/>
      <c r="DH13" s="257"/>
      <c r="DI13" s="257"/>
      <c r="DJ13" s="257"/>
      <c r="DK13" s="257"/>
      <c r="DL13" s="257"/>
      <c r="DM13" s="257"/>
      <c r="DN13" s="257"/>
      <c r="DO13" s="257"/>
      <c r="DP13" s="257"/>
      <c r="DQ13" s="257"/>
      <c r="DR13" s="257"/>
      <c r="DS13" s="257"/>
      <c r="DT13" s="257"/>
      <c r="DU13" s="257"/>
      <c r="DV13" s="257"/>
      <c r="DW13" s="257"/>
    </row>
    <row r="14" spans="1:143" s="256"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57"/>
      <c r="DG14" s="257"/>
      <c r="DH14" s="257"/>
      <c r="DI14" s="257"/>
      <c r="DJ14" s="257"/>
      <c r="DK14" s="257"/>
      <c r="DL14" s="257"/>
      <c r="DM14" s="257"/>
      <c r="DN14" s="257"/>
      <c r="DO14" s="257"/>
      <c r="DP14" s="257"/>
      <c r="DQ14" s="257"/>
      <c r="DR14" s="257"/>
      <c r="DS14" s="257"/>
      <c r="DT14" s="257"/>
      <c r="DU14" s="257"/>
      <c r="DV14" s="257"/>
      <c r="DW14" s="257"/>
    </row>
    <row r="15" spans="1:143" s="256"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57"/>
      <c r="DG15" s="257"/>
      <c r="DH15" s="257"/>
      <c r="DI15" s="257"/>
      <c r="DJ15" s="257"/>
      <c r="DK15" s="257"/>
      <c r="DL15" s="257"/>
      <c r="DM15" s="257"/>
      <c r="DN15" s="257"/>
      <c r="DO15" s="257"/>
      <c r="DP15" s="257"/>
      <c r="DQ15" s="257"/>
      <c r="DR15" s="257"/>
      <c r="DS15" s="257"/>
      <c r="DT15" s="257"/>
      <c r="DU15" s="257"/>
      <c r="DV15" s="257"/>
      <c r="DW15" s="257"/>
    </row>
    <row r="16" spans="1:143" s="256"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57"/>
      <c r="DG16" s="257"/>
      <c r="DH16" s="257"/>
      <c r="DI16" s="257"/>
      <c r="DJ16" s="257"/>
      <c r="DK16" s="257"/>
      <c r="DL16" s="257"/>
      <c r="DM16" s="257"/>
      <c r="DN16" s="257"/>
      <c r="DO16" s="257"/>
      <c r="DP16" s="257"/>
      <c r="DQ16" s="257"/>
      <c r="DR16" s="257"/>
      <c r="DS16" s="257"/>
      <c r="DT16" s="257"/>
      <c r="DU16" s="257"/>
      <c r="DV16" s="257"/>
      <c r="DW16" s="257"/>
    </row>
    <row r="17" spans="1:351" s="256"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57"/>
      <c r="DG17" s="257"/>
      <c r="DH17" s="257"/>
      <c r="DI17" s="257"/>
      <c r="DJ17" s="257"/>
      <c r="DK17" s="257"/>
      <c r="DL17" s="257"/>
      <c r="DM17" s="257"/>
      <c r="DN17" s="257"/>
      <c r="DO17" s="257"/>
      <c r="DP17" s="257"/>
      <c r="DQ17" s="257"/>
      <c r="DR17" s="257"/>
      <c r="DS17" s="257"/>
      <c r="DT17" s="257"/>
      <c r="DU17" s="257"/>
      <c r="DV17" s="257"/>
      <c r="DW17" s="257"/>
    </row>
    <row r="18" spans="1:351" s="256"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57"/>
      <c r="DG18" s="257"/>
      <c r="DH18" s="257"/>
      <c r="DI18" s="257"/>
      <c r="DJ18" s="257"/>
      <c r="DK18" s="257"/>
      <c r="DL18" s="257"/>
      <c r="DM18" s="257"/>
      <c r="DN18" s="257"/>
      <c r="DO18" s="257"/>
      <c r="DP18" s="257"/>
      <c r="DQ18" s="257"/>
      <c r="DR18" s="257"/>
      <c r="DS18" s="257"/>
      <c r="DT18" s="257"/>
      <c r="DU18" s="257"/>
      <c r="DV18" s="257"/>
      <c r="DW18" s="257"/>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465</v>
      </c>
      <c r="BQ50" s="1279"/>
      <c r="BR50" s="1279"/>
      <c r="BS50" s="1279"/>
      <c r="BT50" s="1279"/>
      <c r="BU50" s="1279"/>
      <c r="BV50" s="1279"/>
      <c r="BW50" s="1279"/>
      <c r="BX50" s="1279" t="s">
        <v>466</v>
      </c>
      <c r="BY50" s="1279"/>
      <c r="BZ50" s="1279"/>
      <c r="CA50" s="1279"/>
      <c r="CB50" s="1279"/>
      <c r="CC50" s="1279"/>
      <c r="CD50" s="1279"/>
      <c r="CE50" s="1279"/>
      <c r="CF50" s="1279" t="s">
        <v>467</v>
      </c>
      <c r="CG50" s="1279"/>
      <c r="CH50" s="1279"/>
      <c r="CI50" s="1279"/>
      <c r="CJ50" s="1279"/>
      <c r="CK50" s="1279"/>
      <c r="CL50" s="1279"/>
      <c r="CM50" s="1279"/>
      <c r="CN50" s="1279" t="s">
        <v>468</v>
      </c>
      <c r="CO50" s="1279"/>
      <c r="CP50" s="1279"/>
      <c r="CQ50" s="1279"/>
      <c r="CR50" s="1279"/>
      <c r="CS50" s="1279"/>
      <c r="CT50" s="1279"/>
      <c r="CU50" s="1279"/>
      <c r="CV50" s="1279" t="s">
        <v>469</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588</v>
      </c>
      <c r="AO51" s="1282"/>
      <c r="AP51" s="1282"/>
      <c r="AQ51" s="1282"/>
      <c r="AR51" s="1282"/>
      <c r="AS51" s="1282"/>
      <c r="AT51" s="1282"/>
      <c r="AU51" s="1282"/>
      <c r="AV51" s="1282"/>
      <c r="AW51" s="1282"/>
      <c r="AX51" s="1282"/>
      <c r="AY51" s="1282"/>
      <c r="AZ51" s="1282"/>
      <c r="BA51" s="1282"/>
      <c r="BB51" s="1282" t="s">
        <v>589</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v>39.5</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590</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57.2</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591</v>
      </c>
      <c r="AO55" s="1279"/>
      <c r="AP55" s="1279"/>
      <c r="AQ55" s="1279"/>
      <c r="AR55" s="1279"/>
      <c r="AS55" s="1279"/>
      <c r="AT55" s="1279"/>
      <c r="AU55" s="1279"/>
      <c r="AV55" s="1279"/>
      <c r="AW55" s="1279"/>
      <c r="AX55" s="1279"/>
      <c r="AY55" s="1279"/>
      <c r="AZ55" s="1279"/>
      <c r="BA55" s="1279"/>
      <c r="BB55" s="1282" t="s">
        <v>589</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31</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590</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57.4</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465</v>
      </c>
      <c r="BQ72" s="1279"/>
      <c r="BR72" s="1279"/>
      <c r="BS72" s="1279"/>
      <c r="BT72" s="1279"/>
      <c r="BU72" s="1279"/>
      <c r="BV72" s="1279"/>
      <c r="BW72" s="1279"/>
      <c r="BX72" s="1279" t="s">
        <v>466</v>
      </c>
      <c r="BY72" s="1279"/>
      <c r="BZ72" s="1279"/>
      <c r="CA72" s="1279"/>
      <c r="CB72" s="1279"/>
      <c r="CC72" s="1279"/>
      <c r="CD72" s="1279"/>
      <c r="CE72" s="1279"/>
      <c r="CF72" s="1279" t="s">
        <v>467</v>
      </c>
      <c r="CG72" s="1279"/>
      <c r="CH72" s="1279"/>
      <c r="CI72" s="1279"/>
      <c r="CJ72" s="1279"/>
      <c r="CK72" s="1279"/>
      <c r="CL72" s="1279"/>
      <c r="CM72" s="1279"/>
      <c r="CN72" s="1279" t="s">
        <v>468</v>
      </c>
      <c r="CO72" s="1279"/>
      <c r="CP72" s="1279"/>
      <c r="CQ72" s="1279"/>
      <c r="CR72" s="1279"/>
      <c r="CS72" s="1279"/>
      <c r="CT72" s="1279"/>
      <c r="CU72" s="1279"/>
      <c r="CV72" s="1279" t="s">
        <v>469</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588</v>
      </c>
      <c r="AO73" s="1282"/>
      <c r="AP73" s="1282"/>
      <c r="AQ73" s="1282"/>
      <c r="AR73" s="1282"/>
      <c r="AS73" s="1282"/>
      <c r="AT73" s="1282"/>
      <c r="AU73" s="1282"/>
      <c r="AV73" s="1282"/>
      <c r="AW73" s="1282"/>
      <c r="AX73" s="1282"/>
      <c r="AY73" s="1282"/>
      <c r="AZ73" s="1282"/>
      <c r="BA73" s="1282"/>
      <c r="BB73" s="1282" t="s">
        <v>589</v>
      </c>
      <c r="BC73" s="1282"/>
      <c r="BD73" s="1282"/>
      <c r="BE73" s="1282"/>
      <c r="BF73" s="1282"/>
      <c r="BG73" s="1282"/>
      <c r="BH73" s="1282"/>
      <c r="BI73" s="1282"/>
      <c r="BJ73" s="1282"/>
      <c r="BK73" s="1282"/>
      <c r="BL73" s="1282"/>
      <c r="BM73" s="1282"/>
      <c r="BN73" s="1282"/>
      <c r="BO73" s="1282"/>
      <c r="BP73" s="1281">
        <v>38.799999999999997</v>
      </c>
      <c r="BQ73" s="1281"/>
      <c r="BR73" s="1281"/>
      <c r="BS73" s="1281"/>
      <c r="BT73" s="1281"/>
      <c r="BU73" s="1281"/>
      <c r="BV73" s="1281"/>
      <c r="BW73" s="1281"/>
      <c r="BX73" s="1281">
        <v>41.6</v>
      </c>
      <c r="BY73" s="1281"/>
      <c r="BZ73" s="1281"/>
      <c r="CA73" s="1281"/>
      <c r="CB73" s="1281"/>
      <c r="CC73" s="1281"/>
      <c r="CD73" s="1281"/>
      <c r="CE73" s="1281"/>
      <c r="CF73" s="1281">
        <v>36.799999999999997</v>
      </c>
      <c r="CG73" s="1281"/>
      <c r="CH73" s="1281"/>
      <c r="CI73" s="1281"/>
      <c r="CJ73" s="1281"/>
      <c r="CK73" s="1281"/>
      <c r="CL73" s="1281"/>
      <c r="CM73" s="1281"/>
      <c r="CN73" s="1281">
        <v>39.5</v>
      </c>
      <c r="CO73" s="1281"/>
      <c r="CP73" s="1281"/>
      <c r="CQ73" s="1281"/>
      <c r="CR73" s="1281"/>
      <c r="CS73" s="1281"/>
      <c r="CT73" s="1281"/>
      <c r="CU73" s="1281"/>
      <c r="CV73" s="1281">
        <v>39.700000000000003</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594</v>
      </c>
      <c r="BC75" s="1282"/>
      <c r="BD75" s="1282"/>
      <c r="BE75" s="1282"/>
      <c r="BF75" s="1282"/>
      <c r="BG75" s="1282"/>
      <c r="BH75" s="1282"/>
      <c r="BI75" s="1282"/>
      <c r="BJ75" s="1282"/>
      <c r="BK75" s="1282"/>
      <c r="BL75" s="1282"/>
      <c r="BM75" s="1282"/>
      <c r="BN75" s="1282"/>
      <c r="BO75" s="1282"/>
      <c r="BP75" s="1281">
        <v>7.2</v>
      </c>
      <c r="BQ75" s="1281"/>
      <c r="BR75" s="1281"/>
      <c r="BS75" s="1281"/>
      <c r="BT75" s="1281"/>
      <c r="BU75" s="1281"/>
      <c r="BV75" s="1281"/>
      <c r="BW75" s="1281"/>
      <c r="BX75" s="1281">
        <v>6.8</v>
      </c>
      <c r="BY75" s="1281"/>
      <c r="BZ75" s="1281"/>
      <c r="CA75" s="1281"/>
      <c r="CB75" s="1281"/>
      <c r="CC75" s="1281"/>
      <c r="CD75" s="1281"/>
      <c r="CE75" s="1281"/>
      <c r="CF75" s="1281">
        <v>6.1</v>
      </c>
      <c r="CG75" s="1281"/>
      <c r="CH75" s="1281"/>
      <c r="CI75" s="1281"/>
      <c r="CJ75" s="1281"/>
      <c r="CK75" s="1281"/>
      <c r="CL75" s="1281"/>
      <c r="CM75" s="1281"/>
      <c r="CN75" s="1281">
        <v>5.7</v>
      </c>
      <c r="CO75" s="1281"/>
      <c r="CP75" s="1281"/>
      <c r="CQ75" s="1281"/>
      <c r="CR75" s="1281"/>
      <c r="CS75" s="1281"/>
      <c r="CT75" s="1281"/>
      <c r="CU75" s="1281"/>
      <c r="CV75" s="1281">
        <v>5.2</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591</v>
      </c>
      <c r="AO77" s="1279"/>
      <c r="AP77" s="1279"/>
      <c r="AQ77" s="1279"/>
      <c r="AR77" s="1279"/>
      <c r="AS77" s="1279"/>
      <c r="AT77" s="1279"/>
      <c r="AU77" s="1279"/>
      <c r="AV77" s="1279"/>
      <c r="AW77" s="1279"/>
      <c r="AX77" s="1279"/>
      <c r="AY77" s="1279"/>
      <c r="AZ77" s="1279"/>
      <c r="BA77" s="1279"/>
      <c r="BB77" s="1282" t="s">
        <v>589</v>
      </c>
      <c r="BC77" s="1282"/>
      <c r="BD77" s="1282"/>
      <c r="BE77" s="1282"/>
      <c r="BF77" s="1282"/>
      <c r="BG77" s="1282"/>
      <c r="BH77" s="1282"/>
      <c r="BI77" s="1282"/>
      <c r="BJ77" s="1282"/>
      <c r="BK77" s="1282"/>
      <c r="BL77" s="1282"/>
      <c r="BM77" s="1282"/>
      <c r="BN77" s="1282"/>
      <c r="BO77" s="1282"/>
      <c r="BP77" s="1281">
        <v>49.8</v>
      </c>
      <c r="BQ77" s="1281"/>
      <c r="BR77" s="1281"/>
      <c r="BS77" s="1281"/>
      <c r="BT77" s="1281"/>
      <c r="BU77" s="1281"/>
      <c r="BV77" s="1281"/>
      <c r="BW77" s="1281"/>
      <c r="BX77" s="1281">
        <v>45.1</v>
      </c>
      <c r="BY77" s="1281"/>
      <c r="BZ77" s="1281"/>
      <c r="CA77" s="1281"/>
      <c r="CB77" s="1281"/>
      <c r="CC77" s="1281"/>
      <c r="CD77" s="1281"/>
      <c r="CE77" s="1281"/>
      <c r="CF77" s="1281">
        <v>37.4</v>
      </c>
      <c r="CG77" s="1281"/>
      <c r="CH77" s="1281"/>
      <c r="CI77" s="1281"/>
      <c r="CJ77" s="1281"/>
      <c r="CK77" s="1281"/>
      <c r="CL77" s="1281"/>
      <c r="CM77" s="1281"/>
      <c r="CN77" s="1281">
        <v>31</v>
      </c>
      <c r="CO77" s="1281"/>
      <c r="CP77" s="1281"/>
      <c r="CQ77" s="1281"/>
      <c r="CR77" s="1281"/>
      <c r="CS77" s="1281"/>
      <c r="CT77" s="1281"/>
      <c r="CU77" s="1281"/>
      <c r="CV77" s="1281">
        <v>30</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594</v>
      </c>
      <c r="BC79" s="1282"/>
      <c r="BD79" s="1282"/>
      <c r="BE79" s="1282"/>
      <c r="BF79" s="1282"/>
      <c r="BG79" s="1282"/>
      <c r="BH79" s="1282"/>
      <c r="BI79" s="1282"/>
      <c r="BJ79" s="1282"/>
      <c r="BK79" s="1282"/>
      <c r="BL79" s="1282"/>
      <c r="BM79" s="1282"/>
      <c r="BN79" s="1282"/>
      <c r="BO79" s="1282"/>
      <c r="BP79" s="1281">
        <v>7.7</v>
      </c>
      <c r="BQ79" s="1281"/>
      <c r="BR79" s="1281"/>
      <c r="BS79" s="1281"/>
      <c r="BT79" s="1281"/>
      <c r="BU79" s="1281"/>
      <c r="BV79" s="1281"/>
      <c r="BW79" s="1281"/>
      <c r="BX79" s="1281">
        <v>7.1</v>
      </c>
      <c r="BY79" s="1281"/>
      <c r="BZ79" s="1281"/>
      <c r="CA79" s="1281"/>
      <c r="CB79" s="1281"/>
      <c r="CC79" s="1281"/>
      <c r="CD79" s="1281"/>
      <c r="CE79" s="1281"/>
      <c r="CF79" s="1281">
        <v>6.3</v>
      </c>
      <c r="CG79" s="1281"/>
      <c r="CH79" s="1281"/>
      <c r="CI79" s="1281"/>
      <c r="CJ79" s="1281"/>
      <c r="CK79" s="1281"/>
      <c r="CL79" s="1281"/>
      <c r="CM79" s="1281"/>
      <c r="CN79" s="1281">
        <v>5.2</v>
      </c>
      <c r="CO79" s="1281"/>
      <c r="CP79" s="1281"/>
      <c r="CQ79" s="1281"/>
      <c r="CR79" s="1281"/>
      <c r="CS79" s="1281"/>
      <c r="CT79" s="1281"/>
      <c r="CU79" s="1281"/>
      <c r="CV79" s="1281">
        <v>5</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q7nRnInhulAToGWJhHf0+MLAj0IsCyhkARDUy8oS5Flc0ppMkKYPH/wsOn2XfxPQTuvyyHnzU9F8qG7fzW8kg==" saltValue="8nEFk87wvGMDQ3k3JZid0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36"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57" customWidth="1"/>
    <col min="35" max="122" width="2.5" style="256" customWidth="1"/>
    <col min="123" max="16384" width="2.5" style="256" hidden="1"/>
  </cols>
  <sheetData>
    <row r="1" spans="2:34" ht="13.5" customHeight="1"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2:34" x14ac:dyDescent="0.15">
      <c r="S2" s="256"/>
      <c r="AH2" s="256"/>
    </row>
    <row r="3" spans="2:34" x14ac:dyDescent="0.1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row>
    <row r="4" spans="2:34" x14ac:dyDescent="0.15"/>
    <row r="5" spans="2:34" x14ac:dyDescent="0.15"/>
    <row r="6" spans="2:34" x14ac:dyDescent="0.15"/>
    <row r="7" spans="2:34" x14ac:dyDescent="0.15"/>
    <row r="8" spans="2:34" x14ac:dyDescent="0.15"/>
    <row r="9" spans="2:34" x14ac:dyDescent="0.15">
      <c r="AH9" s="25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6"/>
    </row>
    <row r="18" spans="12:34" x14ac:dyDescent="0.15"/>
    <row r="19" spans="12:34" x14ac:dyDescent="0.15"/>
    <row r="20" spans="12:34" x14ac:dyDescent="0.15">
      <c r="AH20" s="256"/>
    </row>
    <row r="21" spans="12:34" x14ac:dyDescent="0.15">
      <c r="AH21" s="256"/>
    </row>
    <row r="22" spans="12:34" x14ac:dyDescent="0.15"/>
    <row r="23" spans="12:34" x14ac:dyDescent="0.15"/>
    <row r="24" spans="12:34" x14ac:dyDescent="0.15">
      <c r="Q24" s="256"/>
    </row>
    <row r="25" spans="12:34" x14ac:dyDescent="0.15"/>
    <row r="26" spans="12:34" x14ac:dyDescent="0.15"/>
    <row r="27" spans="12:34" x14ac:dyDescent="0.15"/>
    <row r="28" spans="12:34" x14ac:dyDescent="0.15">
      <c r="O28" s="256"/>
      <c r="T28" s="256"/>
      <c r="AH28" s="256"/>
    </row>
    <row r="29" spans="12:34" x14ac:dyDescent="0.15"/>
    <row r="30" spans="12:34" x14ac:dyDescent="0.15"/>
    <row r="31" spans="12:34" x14ac:dyDescent="0.15">
      <c r="Q31" s="256"/>
    </row>
    <row r="32" spans="12:34" x14ac:dyDescent="0.15">
      <c r="L32" s="256"/>
    </row>
    <row r="33" spans="2:34" x14ac:dyDescent="0.15">
      <c r="C33" s="256"/>
      <c r="E33" s="256"/>
      <c r="G33" s="256"/>
      <c r="I33" s="256"/>
      <c r="X33" s="256"/>
    </row>
    <row r="34" spans="2:34" x14ac:dyDescent="0.15">
      <c r="B34" s="256"/>
      <c r="P34" s="256"/>
      <c r="R34" s="256"/>
      <c r="T34" s="256"/>
    </row>
    <row r="35" spans="2:34" x14ac:dyDescent="0.15">
      <c r="D35" s="256"/>
      <c r="W35" s="256"/>
      <c r="AC35" s="256"/>
      <c r="AD35" s="256"/>
      <c r="AE35" s="256"/>
      <c r="AF35" s="256"/>
      <c r="AG35" s="256"/>
      <c r="AH35" s="256"/>
    </row>
    <row r="36" spans="2:34" x14ac:dyDescent="0.15">
      <c r="H36" s="256"/>
      <c r="J36" s="256"/>
      <c r="K36" s="256"/>
      <c r="M36" s="256"/>
      <c r="Y36" s="256"/>
      <c r="Z36" s="256"/>
      <c r="AA36" s="256"/>
      <c r="AB36" s="256"/>
      <c r="AC36" s="256"/>
      <c r="AD36" s="256"/>
      <c r="AE36" s="256"/>
      <c r="AF36" s="256"/>
      <c r="AG36" s="256"/>
      <c r="AH36" s="256"/>
    </row>
    <row r="37" spans="2:34" x14ac:dyDescent="0.15">
      <c r="AH37" s="256"/>
    </row>
    <row r="38" spans="2:34" x14ac:dyDescent="0.15">
      <c r="AG38" s="256"/>
      <c r="AH38" s="256"/>
    </row>
    <row r="39" spans="2:34" x14ac:dyDescent="0.15"/>
    <row r="40" spans="2:34" x14ac:dyDescent="0.15">
      <c r="X40" s="256"/>
    </row>
    <row r="41" spans="2:34" x14ac:dyDescent="0.15">
      <c r="R41" s="256"/>
    </row>
    <row r="42" spans="2:34" x14ac:dyDescent="0.15">
      <c r="W42" s="256"/>
    </row>
    <row r="43" spans="2:34" x14ac:dyDescent="0.15">
      <c r="Y43" s="256"/>
      <c r="Z43" s="256"/>
      <c r="AA43" s="256"/>
      <c r="AB43" s="256"/>
      <c r="AC43" s="256"/>
      <c r="AD43" s="256"/>
      <c r="AE43" s="256"/>
      <c r="AF43" s="256"/>
      <c r="AG43" s="256"/>
      <c r="AH43" s="256"/>
    </row>
    <row r="44" spans="2:34" x14ac:dyDescent="0.15">
      <c r="AH44" s="256"/>
    </row>
    <row r="45" spans="2:34" x14ac:dyDescent="0.15">
      <c r="X45" s="256"/>
    </row>
    <row r="46" spans="2:34" x14ac:dyDescent="0.15"/>
    <row r="47" spans="2:34" x14ac:dyDescent="0.15"/>
    <row r="48" spans="2:34" x14ac:dyDescent="0.15">
      <c r="W48" s="256"/>
      <c r="Y48" s="256"/>
      <c r="Z48" s="256"/>
      <c r="AA48" s="256"/>
      <c r="AB48" s="256"/>
      <c r="AC48" s="256"/>
      <c r="AD48" s="256"/>
      <c r="AE48" s="256"/>
      <c r="AF48" s="256"/>
      <c r="AG48" s="256"/>
      <c r="AH48" s="256"/>
    </row>
    <row r="49" spans="28:34" x14ac:dyDescent="0.15"/>
    <row r="50" spans="28:34" x14ac:dyDescent="0.15">
      <c r="AE50" s="256"/>
      <c r="AF50" s="256"/>
      <c r="AG50" s="256"/>
      <c r="AH50" s="256"/>
    </row>
    <row r="51" spans="28:34" x14ac:dyDescent="0.15">
      <c r="AC51" s="256"/>
      <c r="AD51" s="256"/>
      <c r="AE51" s="256"/>
      <c r="AF51" s="256"/>
      <c r="AG51" s="256"/>
      <c r="AH51" s="256"/>
    </row>
    <row r="52" spans="28:34" x14ac:dyDescent="0.15"/>
    <row r="53" spans="28:34" x14ac:dyDescent="0.15">
      <c r="AF53" s="256"/>
      <c r="AG53" s="256"/>
      <c r="AH53" s="256"/>
    </row>
    <row r="54" spans="28:34" x14ac:dyDescent="0.15">
      <c r="AH54" s="256"/>
    </row>
    <row r="55" spans="28:34" x14ac:dyDescent="0.15"/>
    <row r="56" spans="28:34" x14ac:dyDescent="0.15">
      <c r="AB56" s="256"/>
      <c r="AC56" s="256"/>
      <c r="AD56" s="256"/>
      <c r="AE56" s="256"/>
      <c r="AF56" s="256"/>
      <c r="AG56" s="256"/>
      <c r="AH56" s="256"/>
    </row>
    <row r="57" spans="28:34" x14ac:dyDescent="0.15">
      <c r="AH57" s="256"/>
    </row>
    <row r="58" spans="28:34" x14ac:dyDescent="0.15">
      <c r="AH58" s="256"/>
    </row>
    <row r="59" spans="28:34" x14ac:dyDescent="0.15"/>
    <row r="60" spans="28:34" x14ac:dyDescent="0.15"/>
    <row r="61" spans="28:34" x14ac:dyDescent="0.15"/>
    <row r="62" spans="28:34" x14ac:dyDescent="0.15"/>
    <row r="63" spans="28:34" x14ac:dyDescent="0.15">
      <c r="AH63" s="256"/>
    </row>
    <row r="64" spans="28:34" x14ac:dyDescent="0.15">
      <c r="AG64" s="256"/>
      <c r="AH64" s="256"/>
    </row>
    <row r="65" spans="28:34" x14ac:dyDescent="0.15"/>
    <row r="66" spans="28:34" x14ac:dyDescent="0.15"/>
    <row r="67" spans="28:34" x14ac:dyDescent="0.15"/>
    <row r="68" spans="28:34" x14ac:dyDescent="0.15">
      <c r="AB68" s="256"/>
      <c r="AC68" s="256"/>
      <c r="AD68" s="256"/>
      <c r="AE68" s="256"/>
      <c r="AF68" s="256"/>
      <c r="AG68" s="256"/>
      <c r="AH68" s="256"/>
    </row>
    <row r="69" spans="28:34" x14ac:dyDescent="0.15">
      <c r="AF69" s="256"/>
      <c r="AG69" s="256"/>
      <c r="AH69" s="256"/>
    </row>
    <row r="70" spans="28:34" x14ac:dyDescent="0.15"/>
    <row r="71" spans="28:34" x14ac:dyDescent="0.15"/>
    <row r="72" spans="28:34" x14ac:dyDescent="0.15"/>
    <row r="73" spans="28:34" x14ac:dyDescent="0.15"/>
    <row r="74" spans="28:34" x14ac:dyDescent="0.15"/>
    <row r="75" spans="28:34" x14ac:dyDescent="0.15">
      <c r="AH75" s="256"/>
    </row>
    <row r="76" spans="28:34" x14ac:dyDescent="0.15">
      <c r="AF76" s="256"/>
      <c r="AG76" s="256"/>
      <c r="AH76" s="256"/>
    </row>
    <row r="77" spans="28:34" x14ac:dyDescent="0.15">
      <c r="AG77" s="256"/>
      <c r="AH77" s="256"/>
    </row>
    <row r="78" spans="28:34" x14ac:dyDescent="0.15"/>
    <row r="79" spans="28:34" x14ac:dyDescent="0.15"/>
    <row r="80" spans="28:34" x14ac:dyDescent="0.15"/>
    <row r="81" spans="25:34" x14ac:dyDescent="0.15"/>
    <row r="82" spans="25:34" x14ac:dyDescent="0.15">
      <c r="Y82" s="256"/>
    </row>
    <row r="83" spans="25:34" x14ac:dyDescent="0.15">
      <c r="Y83" s="256"/>
      <c r="Z83" s="256"/>
      <c r="AA83" s="256"/>
      <c r="AB83" s="256"/>
      <c r="AC83" s="256"/>
      <c r="AD83" s="256"/>
      <c r="AE83" s="256"/>
      <c r="AF83" s="256"/>
      <c r="AG83" s="256"/>
      <c r="AH83" s="256"/>
    </row>
    <row r="84" spans="25:34" x14ac:dyDescent="0.15"/>
    <row r="85" spans="25:34" x14ac:dyDescent="0.15"/>
    <row r="86" spans="25:34" x14ac:dyDescent="0.15"/>
    <row r="87" spans="25:34" x14ac:dyDescent="0.15"/>
    <row r="88" spans="25:34" x14ac:dyDescent="0.15">
      <c r="AH88" s="25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6"/>
      <c r="AG94" s="256"/>
      <c r="AH94" s="256"/>
    </row>
    <row r="95" spans="25:34" ht="13.5" customHeight="1" x14ac:dyDescent="0.15">
      <c r="AH95" s="25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6"/>
    </row>
    <row r="102" spans="33:34" ht="13.5" customHeight="1" x14ac:dyDescent="0.15"/>
    <row r="103" spans="33:34" ht="13.5" customHeight="1" x14ac:dyDescent="0.15"/>
    <row r="104" spans="33:34" ht="13.5" customHeight="1" x14ac:dyDescent="0.15">
      <c r="AG104" s="256"/>
      <c r="AH104" s="25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6"/>
    </row>
    <row r="117" spans="34:122" ht="13.5" customHeight="1" x14ac:dyDescent="0.15"/>
    <row r="118" spans="34:122" ht="13.5" customHeight="1" x14ac:dyDescent="0.15"/>
    <row r="119" spans="34:122" ht="13.5" customHeight="1" x14ac:dyDescent="0.15"/>
    <row r="120" spans="34:122" ht="13.5" customHeight="1" x14ac:dyDescent="0.15">
      <c r="AH120" s="256"/>
    </row>
    <row r="121" spans="34:122" ht="13.5" customHeight="1" x14ac:dyDescent="0.15">
      <c r="AH121" s="256"/>
    </row>
    <row r="122" spans="34:122" ht="13.5" customHeight="1" x14ac:dyDescent="0.15"/>
    <row r="123" spans="34:122" ht="13.5" customHeight="1" x14ac:dyDescent="0.15"/>
    <row r="124" spans="34:122" ht="13.5" customHeight="1" x14ac:dyDescent="0.15"/>
    <row r="125" spans="34:122" ht="13.5" customHeight="1" x14ac:dyDescent="0.15">
      <c r="DR125" s="256"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O/B6ApTDNdGGbEltFugvO1nIA90MDoa4BEGzg4xI0nzgQrv/Bzih88aZB02icathb/sJMlV11ZiSvi+5pcRPA==" saltValue="HXv0g8JXjswbaqtLtR+fmw=="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57" customWidth="1"/>
    <col min="35" max="122" width="2.5" style="256" customWidth="1"/>
    <col min="123" max="16384" width="2.5" style="256" hidden="1"/>
  </cols>
  <sheetData>
    <row r="1" spans="2:34" ht="13.5" customHeight="1"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2:34" x14ac:dyDescent="0.15">
      <c r="S2" s="256"/>
      <c r="AH2" s="256"/>
    </row>
    <row r="3" spans="2:34" x14ac:dyDescent="0.1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row>
    <row r="4" spans="2:34" x14ac:dyDescent="0.15"/>
    <row r="5" spans="2:34" x14ac:dyDescent="0.15"/>
    <row r="6" spans="2:34" x14ac:dyDescent="0.15"/>
    <row r="7" spans="2:34" x14ac:dyDescent="0.15"/>
    <row r="8" spans="2:34" x14ac:dyDescent="0.15"/>
    <row r="9" spans="2:34" x14ac:dyDescent="0.15">
      <c r="AH9" s="25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6"/>
    </row>
    <row r="18" spans="12:34" x14ac:dyDescent="0.15"/>
    <row r="19" spans="12:34" x14ac:dyDescent="0.15"/>
    <row r="20" spans="12:34" x14ac:dyDescent="0.15">
      <c r="AH20" s="256"/>
    </row>
    <row r="21" spans="12:34" x14ac:dyDescent="0.15">
      <c r="AH21" s="256"/>
    </row>
    <row r="22" spans="12:34" x14ac:dyDescent="0.15"/>
    <row r="23" spans="12:34" x14ac:dyDescent="0.15"/>
    <row r="24" spans="12:34" x14ac:dyDescent="0.15">
      <c r="Q24" s="256"/>
    </row>
    <row r="25" spans="12:34" x14ac:dyDescent="0.15"/>
    <row r="26" spans="12:34" x14ac:dyDescent="0.15"/>
    <row r="27" spans="12:34" x14ac:dyDescent="0.15"/>
    <row r="28" spans="12:34" x14ac:dyDescent="0.15">
      <c r="O28" s="256"/>
      <c r="T28" s="256"/>
      <c r="AH28" s="256"/>
    </row>
    <row r="29" spans="12:34" x14ac:dyDescent="0.15"/>
    <row r="30" spans="12:34" x14ac:dyDescent="0.15"/>
    <row r="31" spans="12:34" x14ac:dyDescent="0.15">
      <c r="Q31" s="256"/>
    </row>
    <row r="32" spans="12:34" x14ac:dyDescent="0.15">
      <c r="L32" s="256"/>
    </row>
    <row r="33" spans="2:34" x14ac:dyDescent="0.15">
      <c r="C33" s="256"/>
      <c r="E33" s="256"/>
      <c r="G33" s="256"/>
      <c r="I33" s="256"/>
      <c r="X33" s="256"/>
    </row>
    <row r="34" spans="2:34" x14ac:dyDescent="0.15">
      <c r="B34" s="256"/>
      <c r="P34" s="256"/>
      <c r="R34" s="256"/>
      <c r="T34" s="256"/>
    </row>
    <row r="35" spans="2:34" x14ac:dyDescent="0.15">
      <c r="D35" s="256"/>
      <c r="W35" s="256"/>
      <c r="AC35" s="256"/>
      <c r="AD35" s="256"/>
      <c r="AE35" s="256"/>
      <c r="AF35" s="256"/>
      <c r="AG35" s="256"/>
      <c r="AH35" s="256"/>
    </row>
    <row r="36" spans="2:34" x14ac:dyDescent="0.15">
      <c r="H36" s="256"/>
      <c r="J36" s="256"/>
      <c r="K36" s="256"/>
      <c r="M36" s="256"/>
      <c r="Y36" s="256"/>
      <c r="Z36" s="256"/>
      <c r="AA36" s="256"/>
      <c r="AB36" s="256"/>
      <c r="AC36" s="256"/>
      <c r="AD36" s="256"/>
      <c r="AE36" s="256"/>
      <c r="AF36" s="256"/>
      <c r="AG36" s="256"/>
      <c r="AH36" s="256"/>
    </row>
    <row r="37" spans="2:34" x14ac:dyDescent="0.15">
      <c r="AH37" s="256"/>
    </row>
    <row r="38" spans="2:34" x14ac:dyDescent="0.15">
      <c r="AG38" s="256"/>
      <c r="AH38" s="256"/>
    </row>
    <row r="39" spans="2:34" x14ac:dyDescent="0.15"/>
    <row r="40" spans="2:34" x14ac:dyDescent="0.15">
      <c r="X40" s="256"/>
    </row>
    <row r="41" spans="2:34" x14ac:dyDescent="0.15">
      <c r="R41" s="256"/>
    </row>
    <row r="42" spans="2:34" x14ac:dyDescent="0.15">
      <c r="W42" s="256"/>
    </row>
    <row r="43" spans="2:34" x14ac:dyDescent="0.15">
      <c r="Y43" s="256"/>
      <c r="Z43" s="256"/>
      <c r="AA43" s="256"/>
      <c r="AB43" s="256"/>
      <c r="AC43" s="256"/>
      <c r="AD43" s="256"/>
      <c r="AE43" s="256"/>
      <c r="AF43" s="256"/>
      <c r="AG43" s="256"/>
      <c r="AH43" s="256"/>
    </row>
    <row r="44" spans="2:34" x14ac:dyDescent="0.15">
      <c r="AH44" s="256"/>
    </row>
    <row r="45" spans="2:34" x14ac:dyDescent="0.15">
      <c r="X45" s="256"/>
    </row>
    <row r="46" spans="2:34" x14ac:dyDescent="0.15"/>
    <row r="47" spans="2:34" x14ac:dyDescent="0.15"/>
    <row r="48" spans="2:34" x14ac:dyDescent="0.15">
      <c r="W48" s="256"/>
      <c r="Y48" s="256"/>
      <c r="Z48" s="256"/>
      <c r="AA48" s="256"/>
      <c r="AB48" s="256"/>
      <c r="AC48" s="256"/>
      <c r="AD48" s="256"/>
      <c r="AE48" s="256"/>
      <c r="AF48" s="256"/>
      <c r="AG48" s="256"/>
      <c r="AH48" s="256"/>
    </row>
    <row r="49" spans="28:34" x14ac:dyDescent="0.15"/>
    <row r="50" spans="28:34" x14ac:dyDescent="0.15">
      <c r="AE50" s="256"/>
      <c r="AF50" s="256"/>
      <c r="AG50" s="256"/>
      <c r="AH50" s="256"/>
    </row>
    <row r="51" spans="28:34" x14ac:dyDescent="0.15">
      <c r="AC51" s="256"/>
      <c r="AD51" s="256"/>
      <c r="AE51" s="256"/>
      <c r="AF51" s="256"/>
      <c r="AG51" s="256"/>
      <c r="AH51" s="256"/>
    </row>
    <row r="52" spans="28:34" x14ac:dyDescent="0.15"/>
    <row r="53" spans="28:34" x14ac:dyDescent="0.15">
      <c r="AF53" s="256"/>
      <c r="AG53" s="256"/>
      <c r="AH53" s="256"/>
    </row>
    <row r="54" spans="28:34" x14ac:dyDescent="0.15">
      <c r="AH54" s="256"/>
    </row>
    <row r="55" spans="28:34" x14ac:dyDescent="0.15"/>
    <row r="56" spans="28:34" x14ac:dyDescent="0.15">
      <c r="AB56" s="256"/>
      <c r="AC56" s="256"/>
      <c r="AD56" s="256"/>
      <c r="AE56" s="256"/>
      <c r="AF56" s="256"/>
      <c r="AG56" s="256"/>
      <c r="AH56" s="256"/>
    </row>
    <row r="57" spans="28:34" x14ac:dyDescent="0.15">
      <c r="AH57" s="256"/>
    </row>
    <row r="58" spans="28:34" x14ac:dyDescent="0.15">
      <c r="AH58" s="256"/>
    </row>
    <row r="59" spans="28:34" x14ac:dyDescent="0.15">
      <c r="AG59" s="256"/>
      <c r="AH59" s="256"/>
    </row>
    <row r="60" spans="28:34" x14ac:dyDescent="0.15"/>
    <row r="61" spans="28:34" x14ac:dyDescent="0.15"/>
    <row r="62" spans="28:34" x14ac:dyDescent="0.15"/>
    <row r="63" spans="28:34" x14ac:dyDescent="0.15">
      <c r="AH63" s="256"/>
    </row>
    <row r="64" spans="28:34" x14ac:dyDescent="0.15">
      <c r="AG64" s="256"/>
      <c r="AH64" s="256"/>
    </row>
    <row r="65" spans="28:34" x14ac:dyDescent="0.15"/>
    <row r="66" spans="28:34" x14ac:dyDescent="0.15"/>
    <row r="67" spans="28:34" x14ac:dyDescent="0.15"/>
    <row r="68" spans="28:34" x14ac:dyDescent="0.15">
      <c r="AB68" s="256"/>
      <c r="AC68" s="256"/>
      <c r="AD68" s="256"/>
      <c r="AE68" s="256"/>
      <c r="AF68" s="256"/>
      <c r="AG68" s="256"/>
      <c r="AH68" s="256"/>
    </row>
    <row r="69" spans="28:34" x14ac:dyDescent="0.15">
      <c r="AF69" s="256"/>
      <c r="AG69" s="256"/>
      <c r="AH69" s="256"/>
    </row>
    <row r="70" spans="28:34" x14ac:dyDescent="0.15"/>
    <row r="71" spans="28:34" x14ac:dyDescent="0.15"/>
    <row r="72" spans="28:34" x14ac:dyDescent="0.15"/>
    <row r="73" spans="28:34" x14ac:dyDescent="0.15"/>
    <row r="74" spans="28:34" x14ac:dyDescent="0.15"/>
    <row r="75" spans="28:34" x14ac:dyDescent="0.15">
      <c r="AH75" s="256"/>
    </row>
    <row r="76" spans="28:34" x14ac:dyDescent="0.15">
      <c r="AF76" s="256"/>
      <c r="AG76" s="256"/>
      <c r="AH76" s="256"/>
    </row>
    <row r="77" spans="28:34" x14ac:dyDescent="0.15">
      <c r="AG77" s="256"/>
      <c r="AH77" s="256"/>
    </row>
    <row r="78" spans="28:34" x14ac:dyDescent="0.15"/>
    <row r="79" spans="28:34" x14ac:dyDescent="0.15"/>
    <row r="80" spans="28:34" x14ac:dyDescent="0.15"/>
    <row r="81" spans="25:34" x14ac:dyDescent="0.15"/>
    <row r="82" spans="25:34" x14ac:dyDescent="0.15">
      <c r="Y82" s="256"/>
    </row>
    <row r="83" spans="25:34" x14ac:dyDescent="0.15">
      <c r="Y83" s="256"/>
      <c r="Z83" s="256"/>
      <c r="AA83" s="256"/>
      <c r="AB83" s="256"/>
      <c r="AC83" s="256"/>
      <c r="AD83" s="256"/>
      <c r="AE83" s="256"/>
      <c r="AF83" s="256"/>
      <c r="AG83" s="256"/>
      <c r="AH83" s="256"/>
    </row>
    <row r="84" spans="25:34" x14ac:dyDescent="0.15"/>
    <row r="85" spans="25:34" x14ac:dyDescent="0.15"/>
    <row r="86" spans="25:34" x14ac:dyDescent="0.15"/>
    <row r="87" spans="25:34" x14ac:dyDescent="0.15"/>
    <row r="88" spans="25:34" x14ac:dyDescent="0.15">
      <c r="AH88" s="25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6"/>
      <c r="AG94" s="256"/>
      <c r="AH94" s="256"/>
    </row>
    <row r="95" spans="25:34" ht="13.5" customHeight="1" x14ac:dyDescent="0.15">
      <c r="AH95" s="25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6"/>
    </row>
    <row r="102" spans="33:34" ht="13.5" customHeight="1" x14ac:dyDescent="0.15"/>
    <row r="103" spans="33:34" ht="13.5" customHeight="1" x14ac:dyDescent="0.15"/>
    <row r="104" spans="33:34" ht="13.5" customHeight="1" x14ac:dyDescent="0.15">
      <c r="AG104" s="256"/>
      <c r="AH104" s="25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6"/>
    </row>
    <row r="117" spans="34:122" ht="13.5" customHeight="1" x14ac:dyDescent="0.15"/>
    <row r="118" spans="34:122" ht="13.5" customHeight="1" x14ac:dyDescent="0.15"/>
    <row r="119" spans="34:122" ht="13.5" customHeight="1" x14ac:dyDescent="0.15"/>
    <row r="120" spans="34:122" ht="13.5" customHeight="1" x14ac:dyDescent="0.15">
      <c r="AH120" s="256"/>
    </row>
    <row r="121" spans="34:122" ht="13.5" customHeight="1" x14ac:dyDescent="0.15">
      <c r="AH121" s="256"/>
    </row>
    <row r="122" spans="34:122" ht="13.5" customHeight="1" x14ac:dyDescent="0.15"/>
    <row r="123" spans="34:122" ht="13.5" customHeight="1" x14ac:dyDescent="0.15"/>
    <row r="124" spans="34:122" ht="13.5" customHeight="1" x14ac:dyDescent="0.15"/>
    <row r="125" spans="34:122" ht="13.5" customHeight="1" x14ac:dyDescent="0.15">
      <c r="DR125" s="256"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WM7yz6/gLU4fRT7QkBWRhDtBhy0rfEkfOhRvoPdPSDZAqSmr7aREyw4h3r2e/DqozkhnfSpMGZh+KMMhE52Tg==" saltValue="LKbhhCXTr/1dZvVAdqbaGg=="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462</v>
      </c>
      <c r="G2" s="136"/>
      <c r="H2" s="137"/>
    </row>
    <row r="3" spans="1:8" x14ac:dyDescent="0.15">
      <c r="A3" s="133" t="s">
        <v>455</v>
      </c>
      <c r="B3" s="138"/>
      <c r="C3" s="139"/>
      <c r="D3" s="140">
        <v>42713</v>
      </c>
      <c r="E3" s="141"/>
      <c r="F3" s="142">
        <v>41235</v>
      </c>
      <c r="G3" s="143"/>
      <c r="H3" s="144"/>
    </row>
    <row r="4" spans="1:8" x14ac:dyDescent="0.15">
      <c r="A4" s="145"/>
      <c r="B4" s="146"/>
      <c r="C4" s="147"/>
      <c r="D4" s="148">
        <v>25007</v>
      </c>
      <c r="E4" s="149"/>
      <c r="F4" s="150">
        <v>22086</v>
      </c>
      <c r="G4" s="151"/>
      <c r="H4" s="152"/>
    </row>
    <row r="5" spans="1:8" x14ac:dyDescent="0.15">
      <c r="A5" s="133" t="s">
        <v>457</v>
      </c>
      <c r="B5" s="138"/>
      <c r="C5" s="139"/>
      <c r="D5" s="140">
        <v>61511</v>
      </c>
      <c r="E5" s="141"/>
      <c r="F5" s="142">
        <v>41862</v>
      </c>
      <c r="G5" s="143"/>
      <c r="H5" s="144"/>
    </row>
    <row r="6" spans="1:8" x14ac:dyDescent="0.15">
      <c r="A6" s="145"/>
      <c r="B6" s="146"/>
      <c r="C6" s="147"/>
      <c r="D6" s="148">
        <v>32920</v>
      </c>
      <c r="E6" s="149"/>
      <c r="F6" s="150">
        <v>23710</v>
      </c>
      <c r="G6" s="151"/>
      <c r="H6" s="152"/>
    </row>
    <row r="7" spans="1:8" x14ac:dyDescent="0.15">
      <c r="A7" s="133" t="s">
        <v>458</v>
      </c>
      <c r="B7" s="138"/>
      <c r="C7" s="139"/>
      <c r="D7" s="140">
        <v>68920</v>
      </c>
      <c r="E7" s="141"/>
      <c r="F7" s="142">
        <v>43554</v>
      </c>
      <c r="G7" s="143"/>
      <c r="H7" s="144"/>
    </row>
    <row r="8" spans="1:8" x14ac:dyDescent="0.15">
      <c r="A8" s="145"/>
      <c r="B8" s="146"/>
      <c r="C8" s="147"/>
      <c r="D8" s="148">
        <v>26855</v>
      </c>
      <c r="E8" s="149"/>
      <c r="F8" s="150">
        <v>24811</v>
      </c>
      <c r="G8" s="151"/>
      <c r="H8" s="152"/>
    </row>
    <row r="9" spans="1:8" x14ac:dyDescent="0.15">
      <c r="A9" s="133" t="s">
        <v>459</v>
      </c>
      <c r="B9" s="138"/>
      <c r="C9" s="139"/>
      <c r="D9" s="140">
        <v>44262</v>
      </c>
      <c r="E9" s="141"/>
      <c r="F9" s="142">
        <v>42581</v>
      </c>
      <c r="G9" s="143"/>
      <c r="H9" s="144"/>
    </row>
    <row r="10" spans="1:8" x14ac:dyDescent="0.15">
      <c r="A10" s="145"/>
      <c r="B10" s="146"/>
      <c r="C10" s="147"/>
      <c r="D10" s="148">
        <v>25562</v>
      </c>
      <c r="E10" s="149"/>
      <c r="F10" s="150">
        <v>24354</v>
      </c>
      <c r="G10" s="151"/>
      <c r="H10" s="152"/>
    </row>
    <row r="11" spans="1:8" x14ac:dyDescent="0.15">
      <c r="A11" s="133" t="s">
        <v>460</v>
      </c>
      <c r="B11" s="138"/>
      <c r="C11" s="139"/>
      <c r="D11" s="140">
        <v>40666</v>
      </c>
      <c r="E11" s="141"/>
      <c r="F11" s="142">
        <v>45426</v>
      </c>
      <c r="G11" s="143"/>
      <c r="H11" s="144"/>
    </row>
    <row r="12" spans="1:8" x14ac:dyDescent="0.15">
      <c r="A12" s="145"/>
      <c r="B12" s="146"/>
      <c r="C12" s="153"/>
      <c r="D12" s="148">
        <v>23190</v>
      </c>
      <c r="E12" s="149"/>
      <c r="F12" s="150">
        <v>24508</v>
      </c>
      <c r="G12" s="151"/>
      <c r="H12" s="152"/>
    </row>
    <row r="13" spans="1:8" x14ac:dyDescent="0.15">
      <c r="A13" s="133"/>
      <c r="B13" s="138"/>
      <c r="C13" s="154"/>
      <c r="D13" s="155">
        <v>51614</v>
      </c>
      <c r="E13" s="156"/>
      <c r="F13" s="157">
        <v>42932</v>
      </c>
      <c r="G13" s="158"/>
      <c r="H13" s="144"/>
    </row>
    <row r="14" spans="1:8" x14ac:dyDescent="0.15">
      <c r="A14" s="145"/>
      <c r="B14" s="146"/>
      <c r="C14" s="147"/>
      <c r="D14" s="148">
        <v>26707</v>
      </c>
      <c r="E14" s="149"/>
      <c r="F14" s="150">
        <v>23894</v>
      </c>
      <c r="G14" s="151"/>
      <c r="H14" s="152"/>
    </row>
    <row r="17" spans="1:11" x14ac:dyDescent="0.15">
      <c r="A17" s="129" t="s">
        <v>46</v>
      </c>
    </row>
    <row r="18" spans="1:11" x14ac:dyDescent="0.15">
      <c r="A18" s="159"/>
      <c r="B18" s="159" t="e">
        <f>#REF!</f>
        <v>#REF!</v>
      </c>
      <c r="C18" s="159" t="e">
        <f>#REF!</f>
        <v>#REF!</v>
      </c>
      <c r="D18" s="159" t="e">
        <f>#REF!</f>
        <v>#REF!</v>
      </c>
      <c r="E18" s="159" t="e">
        <f>#REF!</f>
        <v>#REF!</v>
      </c>
      <c r="F18" s="159" t="e">
        <f>#REF!</f>
        <v>#REF!</v>
      </c>
    </row>
    <row r="19" spans="1:11" x14ac:dyDescent="0.15">
      <c r="A19" s="159" t="s">
        <v>47</v>
      </c>
      <c r="B19" s="159" t="e">
        <f>ROUND(VALUE(SUBSTITUTE(#REF!,"▲","-")),2)</f>
        <v>#REF!</v>
      </c>
      <c r="C19" s="159" t="e">
        <f>ROUND(VALUE(SUBSTITUTE(#REF!,"▲","-")),2)</f>
        <v>#REF!</v>
      </c>
      <c r="D19" s="159" t="e">
        <f>ROUND(VALUE(SUBSTITUTE(#REF!,"▲","-")),2)</f>
        <v>#REF!</v>
      </c>
      <c r="E19" s="159" t="e">
        <f>ROUND(VALUE(SUBSTITUTE(#REF!,"▲","-")),2)</f>
        <v>#REF!</v>
      </c>
      <c r="F19" s="159" t="e">
        <f>ROUND(VALUE(SUBSTITUTE(#REF!,"▲","-")),2)</f>
        <v>#REF!</v>
      </c>
    </row>
    <row r="20" spans="1:11" x14ac:dyDescent="0.15">
      <c r="A20" s="159" t="s">
        <v>48</v>
      </c>
      <c r="B20" s="159" t="e">
        <f>ROUND(VALUE(SUBSTITUTE(#REF!,"▲","-")),2)</f>
        <v>#REF!</v>
      </c>
      <c r="C20" s="159" t="e">
        <f>ROUND(VALUE(SUBSTITUTE(#REF!,"▲","-")),2)</f>
        <v>#REF!</v>
      </c>
      <c r="D20" s="159" t="e">
        <f>ROUND(VALUE(SUBSTITUTE(#REF!,"▲","-")),2)</f>
        <v>#REF!</v>
      </c>
      <c r="E20" s="159" t="e">
        <f>ROUND(VALUE(SUBSTITUTE(#REF!,"▲","-")),2)</f>
        <v>#REF!</v>
      </c>
      <c r="F20" s="159" t="e">
        <f>ROUND(VALUE(SUBSTITUTE(#REF!,"▲","-")),2)</f>
        <v>#REF!</v>
      </c>
    </row>
    <row r="21" spans="1:11" x14ac:dyDescent="0.15">
      <c r="A21" s="159" t="s">
        <v>49</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0.33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0.28999999999999998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0.24</v>
      </c>
    </row>
    <row r="30" spans="1:11" x14ac:dyDescent="0.15">
      <c r="A30" s="160" t="str">
        <f>IF(連結実質赤字比率に係る赤字・黒字の構成分析!C$40="",NA(),連結実質赤字比率に係る赤字・黒字の構成分析!C$40)</f>
        <v>介護老人保健施設事業会計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0.55000000000000004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0.57999999999999996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v>
      </c>
    </row>
    <row r="31" spans="1:11" x14ac:dyDescent="0.15">
      <c r="A31" s="160" t="str">
        <f>IF(連結実質赤字比率に係る赤字・黒字の構成分析!C$39="",NA(),連結実質赤字比率に係る赤字・黒字の構成分析!C$39)</f>
        <v>小型自動車競走事業費特別会計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0.68</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1.39</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7.23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6.87</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18.95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17.64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7048</v>
      </c>
      <c r="E42" s="161"/>
      <c r="F42" s="161"/>
      <c r="G42" s="161">
        <f>'実質公債費比率（分子）の構造'!L$52</f>
        <v>7450</v>
      </c>
      <c r="H42" s="161"/>
      <c r="I42" s="161"/>
      <c r="J42" s="161">
        <f>'実質公債費比率（分子）の構造'!M$52</f>
        <v>7047</v>
      </c>
      <c r="K42" s="161"/>
      <c r="L42" s="161"/>
      <c r="M42" s="161">
        <f>'実質公債費比率（分子）の構造'!N$52</f>
        <v>7379</v>
      </c>
      <c r="N42" s="161"/>
      <c r="O42" s="161"/>
      <c r="P42" s="161">
        <f>'実質公債費比率（分子）の構造'!O$52</f>
        <v>7415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14</v>
      </c>
      <c r="C44" s="161"/>
      <c r="D44" s="161"/>
      <c r="E44" s="161">
        <f>'実質公債費比率（分子）の構造'!L$50</f>
        <v>14</v>
      </c>
      <c r="F44" s="161"/>
      <c r="G44" s="161"/>
      <c r="H44" s="161">
        <f>'実質公債費比率（分子）の構造'!M$50</f>
        <v>14</v>
      </c>
      <c r="I44" s="161"/>
      <c r="J44" s="161"/>
      <c r="K44" s="161">
        <f>'実質公債費比率（分子）の構造'!N$50</f>
        <v>11</v>
      </c>
      <c r="L44" s="161"/>
      <c r="M44" s="161"/>
      <c r="N44" s="161">
        <f>'実質公債費比率（分子）の構造'!O$50</f>
        <v>11</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2227</v>
      </c>
      <c r="C46" s="161"/>
      <c r="D46" s="161"/>
      <c r="E46" s="161">
        <f>'実質公債費比率（分子）の構造'!L$48</f>
        <v>2316</v>
      </c>
      <c r="F46" s="161"/>
      <c r="G46" s="161"/>
      <c r="H46" s="161">
        <f>'実質公債費比率（分子）の構造'!M$48</f>
        <v>2248</v>
      </c>
      <c r="I46" s="161"/>
      <c r="J46" s="161"/>
      <c r="K46" s="161">
        <f>'実質公債費比率（分子）の構造'!N$48</f>
        <v>2275</v>
      </c>
      <c r="L46" s="161"/>
      <c r="M46" s="161"/>
      <c r="N46" s="161">
        <f>'実質公債費比率（分子）の構造'!O$48</f>
        <v>2092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7239</v>
      </c>
      <c r="C49" s="161"/>
      <c r="D49" s="161"/>
      <c r="E49" s="161">
        <f>'実質公債費比率（分子）の構造'!L$45</f>
        <v>7382</v>
      </c>
      <c r="F49" s="161"/>
      <c r="G49" s="161"/>
      <c r="H49" s="161">
        <f>'実質公債費比率（分子）の構造'!M$45</f>
        <v>6751</v>
      </c>
      <c r="I49" s="161"/>
      <c r="J49" s="161"/>
      <c r="K49" s="161">
        <f>'実質公債費比率（分子）の構造'!N$45</f>
        <v>7028</v>
      </c>
      <c r="L49" s="161"/>
      <c r="M49" s="161"/>
      <c r="N49" s="161">
        <f>'実質公債費比率（分子）の構造'!O$45</f>
        <v>7081</v>
      </c>
      <c r="O49" s="161"/>
      <c r="P49" s="161"/>
    </row>
    <row r="50" spans="1:16" x14ac:dyDescent="0.15">
      <c r="A50" s="161" t="s">
        <v>64</v>
      </c>
      <c r="B50" s="161" t="e">
        <f>NA()</f>
        <v>#N/A</v>
      </c>
      <c r="C50" s="161">
        <f>IF(ISNUMBER('実質公債費比率（分子）の構造'!K$53),'実質公債費比率（分子）の構造'!K$53,NA())</f>
        <v>2432</v>
      </c>
      <c r="D50" s="161" t="e">
        <f>NA()</f>
        <v>#N/A</v>
      </c>
      <c r="E50" s="161" t="e">
        <f>NA()</f>
        <v>#N/A</v>
      </c>
      <c r="F50" s="161">
        <f>IF(ISNUMBER('実質公債費比率（分子）の構造'!L$53),'実質公債費比率（分子）の構造'!L$53,NA())</f>
        <v>2262</v>
      </c>
      <c r="G50" s="161" t="e">
        <f>NA()</f>
        <v>#N/A</v>
      </c>
      <c r="H50" s="161" t="e">
        <f>NA()</f>
        <v>#N/A</v>
      </c>
      <c r="I50" s="161">
        <f>IF(ISNUMBER('実質公債費比率（分子）の構造'!M$53),'実質公債費比率（分子）の構造'!M$53,NA())</f>
        <v>1966</v>
      </c>
      <c r="J50" s="161" t="e">
        <f>NA()</f>
        <v>#N/A</v>
      </c>
      <c r="K50" s="161" t="e">
        <f>NA()</f>
        <v>#N/A</v>
      </c>
      <c r="L50" s="161">
        <f>IF(ISNUMBER('実質公債費比率（分子）の構造'!N$53),'実質公債費比率（分子）の構造'!N$53,NA())</f>
        <v>1935</v>
      </c>
      <c r="M50" s="161" t="e">
        <f>NA()</f>
        <v>#N/A</v>
      </c>
      <c r="N50" s="161" t="e">
        <f>NA()</f>
        <v>#N/A</v>
      </c>
      <c r="O50" s="161">
        <f>IF(ISNUMBER('実質公債費比率（分子）の構造'!O$53),'実質公債費比率（分子）の構造'!O$53,NA())</f>
        <v>1769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65396</v>
      </c>
      <c r="E56" s="160"/>
      <c r="F56" s="160"/>
      <c r="G56" s="160">
        <f>'将来負担比率（分子）の構造'!J$52</f>
        <v>69140</v>
      </c>
      <c r="H56" s="160"/>
      <c r="I56" s="160"/>
      <c r="J56" s="160">
        <f>'将来負担比率（分子）の構造'!K$52</f>
        <v>69408</v>
      </c>
      <c r="K56" s="160"/>
      <c r="L56" s="160"/>
      <c r="M56" s="160">
        <f>'将来負担比率（分子）の構造'!L$52</f>
        <v>68721</v>
      </c>
      <c r="N56" s="160"/>
      <c r="O56" s="160"/>
      <c r="P56" s="160">
        <f>'将来負担比率（分子）の構造'!M$52</f>
        <v>68014</v>
      </c>
    </row>
    <row r="57" spans="1:16" x14ac:dyDescent="0.15">
      <c r="A57" s="160" t="s">
        <v>35</v>
      </c>
      <c r="B57" s="160"/>
      <c r="C57" s="160"/>
      <c r="D57" s="160">
        <f>'将来負担比率（分子）の構造'!I$51</f>
        <v>8476</v>
      </c>
      <c r="E57" s="160"/>
      <c r="F57" s="160"/>
      <c r="G57" s="160">
        <f>'将来負担比率（分子）の構造'!J$51</f>
        <v>7426</v>
      </c>
      <c r="H57" s="160"/>
      <c r="I57" s="160"/>
      <c r="J57" s="160">
        <f>'将来負担比率（分子）の構造'!K$51</f>
        <v>7210</v>
      </c>
      <c r="K57" s="160"/>
      <c r="L57" s="160"/>
      <c r="M57" s="160">
        <f>'将来負担比率（分子）の構造'!L$51</f>
        <v>6896</v>
      </c>
      <c r="N57" s="160"/>
      <c r="O57" s="160"/>
      <c r="P57" s="160">
        <f>'将来負担比率（分子）の構造'!M$51</f>
        <v>6569</v>
      </c>
    </row>
    <row r="58" spans="1:16" x14ac:dyDescent="0.15">
      <c r="A58" s="160" t="s">
        <v>34</v>
      </c>
      <c r="B58" s="160"/>
      <c r="C58" s="160"/>
      <c r="D58" s="160">
        <f>'将来負担比率（分子）の構造'!I$50</f>
        <v>17727</v>
      </c>
      <c r="E58" s="160"/>
      <c r="F58" s="160"/>
      <c r="G58" s="160">
        <f>'将来負担比率（分子）の構造'!J$50</f>
        <v>13632</v>
      </c>
      <c r="H58" s="160"/>
      <c r="I58" s="160"/>
      <c r="J58" s="160">
        <f>'将来負担比率（分子）の構造'!K$50</f>
        <v>14531</v>
      </c>
      <c r="K58" s="160"/>
      <c r="L58" s="160"/>
      <c r="M58" s="160">
        <f>'将来負担比率（分子）の構造'!L$50</f>
        <v>13142</v>
      </c>
      <c r="N58" s="160"/>
      <c r="O58" s="160"/>
      <c r="P58" s="160">
        <f>'将来負担比率（分子）の構造'!M$50</f>
        <v>12446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138</v>
      </c>
      <c r="C61" s="160"/>
      <c r="D61" s="160"/>
      <c r="E61" s="160">
        <f>'将来負担比率（分子）の構造'!J$46</f>
        <v>107</v>
      </c>
      <c r="F61" s="160"/>
      <c r="G61" s="160"/>
      <c r="H61" s="160">
        <f>'将来負担比率（分子）の構造'!K$46</f>
        <v>156</v>
      </c>
      <c r="I61" s="160"/>
      <c r="J61" s="160"/>
      <c r="K61" s="160">
        <f>'将来負担比率（分子）の構造'!L$46</f>
        <v>117</v>
      </c>
      <c r="L61" s="160"/>
      <c r="M61" s="160"/>
      <c r="N61" s="160">
        <f>'将来負担比率（分子）の構造'!M$46</f>
        <v>48</v>
      </c>
      <c r="O61" s="160"/>
      <c r="P61" s="160"/>
    </row>
    <row r="62" spans="1:16" x14ac:dyDescent="0.15">
      <c r="A62" s="160" t="s">
        <v>28</v>
      </c>
      <c r="B62" s="160">
        <f>'将来負担比率（分子）の構造'!I$45</f>
        <v>12305</v>
      </c>
      <c r="C62" s="160"/>
      <c r="D62" s="160"/>
      <c r="E62" s="160">
        <f>'将来負担比率（分子）の構造'!J$45</f>
        <v>10745</v>
      </c>
      <c r="F62" s="160"/>
      <c r="G62" s="160"/>
      <c r="H62" s="160">
        <f>'将来負担比率（分子）の構造'!K$45</f>
        <v>10503</v>
      </c>
      <c r="I62" s="160"/>
      <c r="J62" s="160"/>
      <c r="K62" s="160">
        <f>'将来負担比率（分子）の構造'!L$45</f>
        <v>10571</v>
      </c>
      <c r="L62" s="160"/>
      <c r="M62" s="160"/>
      <c r="N62" s="160">
        <f>'将来負担比率（分子）の構造'!M$45</f>
        <v>10319</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26962</v>
      </c>
      <c r="C64" s="160"/>
      <c r="D64" s="160"/>
      <c r="E64" s="160">
        <f>'将来負担比率（分子）の構造'!J$43</f>
        <v>25608</v>
      </c>
      <c r="F64" s="160"/>
      <c r="G64" s="160"/>
      <c r="H64" s="160">
        <f>'将来負担比率（分子）の構造'!K$43</f>
        <v>24315</v>
      </c>
      <c r="I64" s="160"/>
      <c r="J64" s="160"/>
      <c r="K64" s="160">
        <f>'将来負担比率（分子）の構造'!L$43</f>
        <v>23292</v>
      </c>
      <c r="L64" s="160"/>
      <c r="M64" s="160"/>
      <c r="N64" s="160">
        <f>'将来負担比率（分子）の構造'!M$43</f>
        <v>22582</v>
      </c>
      <c r="O64" s="160"/>
      <c r="P64" s="160"/>
    </row>
    <row r="65" spans="1:16" x14ac:dyDescent="0.15">
      <c r="A65" s="160" t="s">
        <v>25</v>
      </c>
      <c r="B65" s="160">
        <f>'将来負担比率（分子）の構造'!I$42</f>
        <v>57</v>
      </c>
      <c r="C65" s="160"/>
      <c r="D65" s="160"/>
      <c r="E65" s="160">
        <f>'将来負担比率（分子）の構造'!J$42</f>
        <v>44</v>
      </c>
      <c r="F65" s="160"/>
      <c r="G65" s="160"/>
      <c r="H65" s="160">
        <f>'将来負担比率（分子）の構造'!K$42</f>
        <v>30</v>
      </c>
      <c r="I65" s="160"/>
      <c r="J65" s="160"/>
      <c r="K65" s="160">
        <f>'将来負担比率（分子）の構造'!L$42</f>
        <v>19</v>
      </c>
      <c r="L65" s="160"/>
      <c r="M65" s="160"/>
      <c r="N65" s="160">
        <f>'将来負担比率（分子）の構造'!M$42</f>
        <v>8</v>
      </c>
      <c r="O65" s="160"/>
      <c r="P65" s="160"/>
    </row>
    <row r="66" spans="1:16" x14ac:dyDescent="0.15">
      <c r="A66" s="160" t="s">
        <v>24</v>
      </c>
      <c r="B66" s="160">
        <f>'将来負担比率（分子）の構造'!I$41</f>
        <v>66314</v>
      </c>
      <c r="C66" s="160"/>
      <c r="D66" s="160"/>
      <c r="E66" s="160">
        <f>'将来負担比率（分子）の構造'!J$41</f>
        <v>68525</v>
      </c>
      <c r="F66" s="160"/>
      <c r="G66" s="160"/>
      <c r="H66" s="160">
        <f>'将来負担比率（分子）の構造'!K$41</f>
        <v>69359</v>
      </c>
      <c r="I66" s="160"/>
      <c r="J66" s="160"/>
      <c r="K66" s="160">
        <f>'将来負担比率（分子）の構造'!L$41</f>
        <v>68898</v>
      </c>
      <c r="L66" s="160"/>
      <c r="M66" s="160"/>
      <c r="N66" s="160">
        <f>'将来負担比率（分子）の構造'!M$41</f>
        <v>68319</v>
      </c>
      <c r="O66" s="160"/>
      <c r="P66" s="160"/>
    </row>
    <row r="67" spans="1:16" x14ac:dyDescent="0.15">
      <c r="A67" s="160" t="s">
        <v>68</v>
      </c>
      <c r="B67" s="160" t="e">
        <f>NA()</f>
        <v>#N/A</v>
      </c>
      <c r="C67" s="160">
        <f>IF(ISNUMBER('将来負担比率（分子）の構造'!I$53), IF('将来負担比率（分子）の構造'!I$53 &lt; 0, 0, '将来負担比率（分子）の構造'!I$53), NA())</f>
        <v>14178</v>
      </c>
      <c r="D67" s="160" t="e">
        <f>NA()</f>
        <v>#N/A</v>
      </c>
      <c r="E67" s="160" t="e">
        <f>NA()</f>
        <v>#N/A</v>
      </c>
      <c r="F67" s="160">
        <f>IF(ISNUMBER('将来負担比率（分子）の構造'!J$53), IF('将来負担比率（分子）の構造'!J$53 &lt; 0, 0, '将来負担比率（分子）の構造'!J$53), NA())</f>
        <v>14830</v>
      </c>
      <c r="G67" s="160" t="e">
        <f>NA()</f>
        <v>#N/A</v>
      </c>
      <c r="H67" s="160" t="e">
        <f>NA()</f>
        <v>#N/A</v>
      </c>
      <c r="I67" s="160">
        <f>IF(ISNUMBER('将来負担比率（分子）の構造'!K$53), IF('将来負担比率（分子）の構造'!K$53 &lt; 0, 0, '将来負担比率（分子）の構造'!K$53), NA())</f>
        <v>13214</v>
      </c>
      <c r="J67" s="160" t="e">
        <f>NA()</f>
        <v>#N/A</v>
      </c>
      <c r="K67" s="160" t="e">
        <f>NA()</f>
        <v>#N/A</v>
      </c>
      <c r="L67" s="160">
        <f>IF(ISNUMBER('将来負担比率（分子）の構造'!L$53), IF('将来負担比率（分子）の構造'!L$53 &lt; 0, 0, '将来負担比率（分子）の構造'!L$53), NA())</f>
        <v>14138</v>
      </c>
      <c r="M67" s="160" t="e">
        <f>NA()</f>
        <v>#N/A</v>
      </c>
      <c r="N67" s="160" t="e">
        <f>NA()</f>
        <v>#N/A</v>
      </c>
      <c r="O67" s="160">
        <f>IF(ISNUMBER('将来負担比率（分子）の構造'!M$53), IF('将来負担比率（分子）の構造'!M$53 &lt; 0, 0, '将来負担比率（分子）の構造'!M$53), NA())</f>
        <v>14247</v>
      </c>
      <c r="P67" s="160" t="e">
        <f>NA()</f>
        <v>#N/A</v>
      </c>
    </row>
    <row r="70" spans="1:16" x14ac:dyDescent="0.15">
      <c r="A70" s="162" t="s">
        <v>69</v>
      </c>
      <c r="B70" s="162"/>
      <c r="C70" s="162"/>
      <c r="D70" s="162"/>
      <c r="E70" s="162"/>
      <c r="F70" s="162"/>
    </row>
    <row r="71" spans="1:16" x14ac:dyDescent="0.15">
      <c r="A71" s="163"/>
      <c r="B71" s="163" t="e">
        <f>#REF!</f>
        <v>#REF!</v>
      </c>
      <c r="C71" s="163" t="e">
        <f>#REF!</f>
        <v>#REF!</v>
      </c>
      <c r="D71" s="163" t="e">
        <f>#REF!</f>
        <v>#REF!</v>
      </c>
    </row>
    <row r="72" spans="1:16" x14ac:dyDescent="0.15">
      <c r="A72" s="163" t="s">
        <v>70</v>
      </c>
      <c r="B72" s="164" t="e">
        <f>#REF!</f>
        <v>#REF!</v>
      </c>
      <c r="C72" s="164" t="e">
        <f>#REF!</f>
        <v>#REF!</v>
      </c>
      <c r="D72" s="164" t="e">
        <f>#REF!</f>
        <v>#REF!</v>
      </c>
    </row>
    <row r="73" spans="1:16" x14ac:dyDescent="0.15">
      <c r="A73" s="163" t="s">
        <v>71</v>
      </c>
      <c r="B73" s="164" t="e">
        <f>#REF!</f>
        <v>#REF!</v>
      </c>
      <c r="C73" s="164" t="e">
        <f>#REF!</f>
        <v>#REF!</v>
      </c>
      <c r="D73" s="164" t="e">
        <f>#REF!</f>
        <v>#REF!</v>
      </c>
    </row>
    <row r="74" spans="1:16" x14ac:dyDescent="0.15">
      <c r="A74" s="163" t="s">
        <v>72</v>
      </c>
      <c r="B74" s="164" t="e">
        <f>#REF!</f>
        <v>#REF!</v>
      </c>
      <c r="C74" s="164" t="e">
        <f>#REF!</f>
        <v>#REF!</v>
      </c>
      <c r="D74" s="164" t="e">
        <f>#REF!</f>
        <v>#REF!</v>
      </c>
    </row>
  </sheetData>
  <sheetProtection algorithmName="SHA-512" hashValue="AGoqfYh1xMLB5Uk7nSr9WKKqaW3rPoB1TP2ksZRtmVkF3NpIUCjR1/lfqImCwARrpUhA1vdWMdmIC6yUkoAnNw==" saltValue="BiEGXL7IJg1/LIft8qYZS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6" customWidth="1"/>
    <col min="96" max="133" width="1.625" style="207" customWidth="1"/>
    <col min="134" max="143" width="1.6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3" t="s">
        <v>498</v>
      </c>
      <c r="DI1" s="774"/>
      <c r="DJ1" s="774"/>
      <c r="DK1" s="774"/>
      <c r="DL1" s="774"/>
      <c r="DM1" s="774"/>
      <c r="DN1" s="775"/>
      <c r="DO1" s="196"/>
      <c r="DP1" s="773" t="s">
        <v>499</v>
      </c>
      <c r="DQ1" s="774"/>
      <c r="DR1" s="774"/>
      <c r="DS1" s="774"/>
      <c r="DT1" s="774"/>
      <c r="DU1" s="774"/>
      <c r="DV1" s="774"/>
      <c r="DW1" s="774"/>
      <c r="DX1" s="774"/>
      <c r="DY1" s="774"/>
      <c r="DZ1" s="774"/>
      <c r="EA1" s="774"/>
      <c r="EB1" s="774"/>
      <c r="EC1" s="775"/>
      <c r="ED1" s="194"/>
      <c r="EE1" s="194"/>
      <c r="EF1" s="194"/>
      <c r="EG1" s="194"/>
      <c r="EH1" s="194"/>
      <c r="EI1" s="194"/>
      <c r="EJ1" s="194"/>
      <c r="EK1" s="194"/>
      <c r="EL1" s="194"/>
      <c r="EM1" s="194"/>
    </row>
    <row r="2" spans="2:143" ht="22.5" customHeight="1" x14ac:dyDescent="0.15">
      <c r="B2" s="197" t="s">
        <v>158</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715" t="s">
        <v>159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160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500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161</v>
      </c>
      <c r="S4" s="716"/>
      <c r="T4" s="716"/>
      <c r="U4" s="716"/>
      <c r="V4" s="716"/>
      <c r="W4" s="716"/>
      <c r="X4" s="716"/>
      <c r="Y4" s="717"/>
      <c r="Z4" s="715" t="s">
        <v>162</v>
      </c>
      <c r="AA4" s="716"/>
      <c r="AB4" s="716"/>
      <c r="AC4" s="717"/>
      <c r="AD4" s="715" t="s">
        <v>163</v>
      </c>
      <c r="AE4" s="716"/>
      <c r="AF4" s="716"/>
      <c r="AG4" s="716"/>
      <c r="AH4" s="716"/>
      <c r="AI4" s="716"/>
      <c r="AJ4" s="716"/>
      <c r="AK4" s="717"/>
      <c r="AL4" s="715" t="s">
        <v>162</v>
      </c>
      <c r="AM4" s="716"/>
      <c r="AN4" s="716"/>
      <c r="AO4" s="717"/>
      <c r="AP4" s="776" t="s">
        <v>164</v>
      </c>
      <c r="AQ4" s="776"/>
      <c r="AR4" s="776"/>
      <c r="AS4" s="776"/>
      <c r="AT4" s="776"/>
      <c r="AU4" s="776"/>
      <c r="AV4" s="776"/>
      <c r="AW4" s="776"/>
      <c r="AX4" s="776"/>
      <c r="AY4" s="776"/>
      <c r="AZ4" s="776"/>
      <c r="BA4" s="776"/>
      <c r="BB4" s="776"/>
      <c r="BC4" s="776"/>
      <c r="BD4" s="776"/>
      <c r="BE4" s="776"/>
      <c r="BF4" s="776"/>
      <c r="BG4" s="776" t="s">
        <v>165</v>
      </c>
      <c r="BH4" s="776"/>
      <c r="BI4" s="776"/>
      <c r="BJ4" s="776"/>
      <c r="BK4" s="776"/>
      <c r="BL4" s="776"/>
      <c r="BM4" s="776"/>
      <c r="BN4" s="776"/>
      <c r="BO4" s="776" t="s">
        <v>162</v>
      </c>
      <c r="BP4" s="776"/>
      <c r="BQ4" s="776"/>
      <c r="BR4" s="776"/>
      <c r="BS4" s="776" t="s">
        <v>166</v>
      </c>
      <c r="BT4" s="776"/>
      <c r="BU4" s="776"/>
      <c r="BV4" s="776"/>
      <c r="BW4" s="776"/>
      <c r="BX4" s="776"/>
      <c r="BY4" s="776"/>
      <c r="BZ4" s="776"/>
      <c r="CA4" s="776"/>
      <c r="CB4" s="776"/>
      <c r="CD4" s="758" t="s">
        <v>167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52" customFormat="1" ht="11.25" customHeight="1" x14ac:dyDescent="0.15">
      <c r="B5" s="740" t="s">
        <v>168</v>
      </c>
      <c r="C5" s="741"/>
      <c r="D5" s="741"/>
      <c r="E5" s="741"/>
      <c r="F5" s="741"/>
      <c r="G5" s="741"/>
      <c r="H5" s="741"/>
      <c r="I5" s="741"/>
      <c r="J5" s="741"/>
      <c r="K5" s="741"/>
      <c r="L5" s="741"/>
      <c r="M5" s="741"/>
      <c r="N5" s="741"/>
      <c r="O5" s="741"/>
      <c r="P5" s="741"/>
      <c r="Q5" s="742"/>
      <c r="R5" s="706">
        <v>30599323</v>
      </c>
      <c r="S5" s="707"/>
      <c r="T5" s="707"/>
      <c r="U5" s="707"/>
      <c r="V5" s="707"/>
      <c r="W5" s="707"/>
      <c r="X5" s="707"/>
      <c r="Y5" s="753"/>
      <c r="Z5" s="771">
        <v>40.5</v>
      </c>
      <c r="AA5" s="771"/>
      <c r="AB5" s="771"/>
      <c r="AC5" s="771"/>
      <c r="AD5" s="772">
        <v>29089992</v>
      </c>
      <c r="AE5" s="772"/>
      <c r="AF5" s="772"/>
      <c r="AG5" s="772"/>
      <c r="AH5" s="772"/>
      <c r="AI5" s="772"/>
      <c r="AJ5" s="772"/>
      <c r="AK5" s="772"/>
      <c r="AL5" s="754">
        <v>71.7</v>
      </c>
      <c r="AM5" s="723"/>
      <c r="AN5" s="723"/>
      <c r="AO5" s="755"/>
      <c r="AP5" s="740" t="s">
        <v>169</v>
      </c>
      <c r="AQ5" s="741"/>
      <c r="AR5" s="741"/>
      <c r="AS5" s="741"/>
      <c r="AT5" s="741"/>
      <c r="AU5" s="741"/>
      <c r="AV5" s="741"/>
      <c r="AW5" s="741"/>
      <c r="AX5" s="741"/>
      <c r="AY5" s="741"/>
      <c r="AZ5" s="741"/>
      <c r="BA5" s="741"/>
      <c r="BB5" s="741"/>
      <c r="BC5" s="741"/>
      <c r="BD5" s="741"/>
      <c r="BE5" s="741"/>
      <c r="BF5" s="742"/>
      <c r="BG5" s="641">
        <v>29086523</v>
      </c>
      <c r="BH5" s="644"/>
      <c r="BI5" s="644"/>
      <c r="BJ5" s="644"/>
      <c r="BK5" s="644"/>
      <c r="BL5" s="644"/>
      <c r="BM5" s="644"/>
      <c r="BN5" s="645"/>
      <c r="BO5" s="703">
        <v>95.1</v>
      </c>
      <c r="BP5" s="703"/>
      <c r="BQ5" s="703"/>
      <c r="BR5" s="703"/>
      <c r="BS5" s="704">
        <v>534362</v>
      </c>
      <c r="BT5" s="704"/>
      <c r="BU5" s="704"/>
      <c r="BV5" s="704"/>
      <c r="BW5" s="704"/>
      <c r="BX5" s="704"/>
      <c r="BY5" s="704"/>
      <c r="BZ5" s="704"/>
      <c r="CA5" s="704"/>
      <c r="CB5" s="745"/>
      <c r="CD5" s="758" t="s">
        <v>164</v>
      </c>
      <c r="CE5" s="759"/>
      <c r="CF5" s="759"/>
      <c r="CG5" s="759"/>
      <c r="CH5" s="759"/>
      <c r="CI5" s="759"/>
      <c r="CJ5" s="759"/>
      <c r="CK5" s="759"/>
      <c r="CL5" s="759"/>
      <c r="CM5" s="759"/>
      <c r="CN5" s="759"/>
      <c r="CO5" s="759"/>
      <c r="CP5" s="759"/>
      <c r="CQ5" s="760"/>
      <c r="CR5" s="758" t="s">
        <v>170</v>
      </c>
      <c r="CS5" s="759"/>
      <c r="CT5" s="759"/>
      <c r="CU5" s="759"/>
      <c r="CV5" s="759"/>
      <c r="CW5" s="759"/>
      <c r="CX5" s="759"/>
      <c r="CY5" s="760"/>
      <c r="CZ5" s="758" t="s">
        <v>162</v>
      </c>
      <c r="DA5" s="759"/>
      <c r="DB5" s="759"/>
      <c r="DC5" s="760"/>
      <c r="DD5" s="758" t="s">
        <v>171</v>
      </c>
      <c r="DE5" s="759"/>
      <c r="DF5" s="759"/>
      <c r="DG5" s="759"/>
      <c r="DH5" s="759"/>
      <c r="DI5" s="759"/>
      <c r="DJ5" s="759"/>
      <c r="DK5" s="759"/>
      <c r="DL5" s="759"/>
      <c r="DM5" s="759"/>
      <c r="DN5" s="759"/>
      <c r="DO5" s="759"/>
      <c r="DP5" s="760"/>
      <c r="DQ5" s="758" t="s">
        <v>172</v>
      </c>
      <c r="DR5" s="759"/>
      <c r="DS5" s="759"/>
      <c r="DT5" s="759"/>
      <c r="DU5" s="759"/>
      <c r="DV5" s="759"/>
      <c r="DW5" s="759"/>
      <c r="DX5" s="759"/>
      <c r="DY5" s="759"/>
      <c r="DZ5" s="759"/>
      <c r="EA5" s="759"/>
      <c r="EB5" s="759"/>
      <c r="EC5" s="760"/>
    </row>
    <row r="6" spans="2:143" ht="11.25" customHeight="1" x14ac:dyDescent="0.15">
      <c r="B6" s="638" t="s">
        <v>173</v>
      </c>
      <c r="C6" s="639"/>
      <c r="D6" s="639"/>
      <c r="E6" s="639"/>
      <c r="F6" s="639"/>
      <c r="G6" s="639"/>
      <c r="H6" s="639"/>
      <c r="I6" s="639"/>
      <c r="J6" s="639"/>
      <c r="K6" s="639"/>
      <c r="L6" s="639"/>
      <c r="M6" s="639"/>
      <c r="N6" s="639"/>
      <c r="O6" s="639"/>
      <c r="P6" s="639"/>
      <c r="Q6" s="640"/>
      <c r="R6" s="641">
        <v>738867</v>
      </c>
      <c r="S6" s="644"/>
      <c r="T6" s="644"/>
      <c r="U6" s="644"/>
      <c r="V6" s="644"/>
      <c r="W6" s="644"/>
      <c r="X6" s="644"/>
      <c r="Y6" s="645"/>
      <c r="Z6" s="703">
        <v>1</v>
      </c>
      <c r="AA6" s="703"/>
      <c r="AB6" s="703"/>
      <c r="AC6" s="703"/>
      <c r="AD6" s="704">
        <v>738867</v>
      </c>
      <c r="AE6" s="704"/>
      <c r="AF6" s="704"/>
      <c r="AG6" s="704"/>
      <c r="AH6" s="704"/>
      <c r="AI6" s="704"/>
      <c r="AJ6" s="704"/>
      <c r="AK6" s="704"/>
      <c r="AL6" s="646">
        <v>1.8</v>
      </c>
      <c r="AM6" s="647"/>
      <c r="AN6" s="647"/>
      <c r="AO6" s="705"/>
      <c r="AP6" s="638" t="s">
        <v>174</v>
      </c>
      <c r="AQ6" s="639"/>
      <c r="AR6" s="639"/>
      <c r="AS6" s="639"/>
      <c r="AT6" s="639"/>
      <c r="AU6" s="639"/>
      <c r="AV6" s="639"/>
      <c r="AW6" s="639"/>
      <c r="AX6" s="639"/>
      <c r="AY6" s="639"/>
      <c r="AZ6" s="639"/>
      <c r="BA6" s="639"/>
      <c r="BB6" s="639"/>
      <c r="BC6" s="639"/>
      <c r="BD6" s="639"/>
      <c r="BE6" s="639"/>
      <c r="BF6" s="640"/>
      <c r="BG6" s="641">
        <v>29086523</v>
      </c>
      <c r="BH6" s="644"/>
      <c r="BI6" s="644"/>
      <c r="BJ6" s="644"/>
      <c r="BK6" s="644"/>
      <c r="BL6" s="644"/>
      <c r="BM6" s="644"/>
      <c r="BN6" s="645"/>
      <c r="BO6" s="703">
        <v>95.1</v>
      </c>
      <c r="BP6" s="703"/>
      <c r="BQ6" s="703"/>
      <c r="BR6" s="703"/>
      <c r="BS6" s="704">
        <v>534362</v>
      </c>
      <c r="BT6" s="704"/>
      <c r="BU6" s="704"/>
      <c r="BV6" s="704"/>
      <c r="BW6" s="704"/>
      <c r="BX6" s="704"/>
      <c r="BY6" s="704"/>
      <c r="BZ6" s="704"/>
      <c r="CA6" s="704"/>
      <c r="CB6" s="745"/>
      <c r="CD6" s="712" t="s">
        <v>175</v>
      </c>
      <c r="CE6" s="713"/>
      <c r="CF6" s="713"/>
      <c r="CG6" s="713"/>
      <c r="CH6" s="713"/>
      <c r="CI6" s="713"/>
      <c r="CJ6" s="713"/>
      <c r="CK6" s="713"/>
      <c r="CL6" s="713"/>
      <c r="CM6" s="713"/>
      <c r="CN6" s="713"/>
      <c r="CO6" s="713"/>
      <c r="CP6" s="713"/>
      <c r="CQ6" s="714"/>
      <c r="CR6" s="641">
        <v>455117</v>
      </c>
      <c r="CS6" s="644"/>
      <c r="CT6" s="644"/>
      <c r="CU6" s="644"/>
      <c r="CV6" s="644"/>
      <c r="CW6" s="644"/>
      <c r="CX6" s="644"/>
      <c r="CY6" s="645"/>
      <c r="CZ6" s="754">
        <v>0.6</v>
      </c>
      <c r="DA6" s="723"/>
      <c r="DB6" s="723"/>
      <c r="DC6" s="757"/>
      <c r="DD6" s="649" t="s">
        <v>98</v>
      </c>
      <c r="DE6" s="644"/>
      <c r="DF6" s="644"/>
      <c r="DG6" s="644"/>
      <c r="DH6" s="644"/>
      <c r="DI6" s="644"/>
      <c r="DJ6" s="644"/>
      <c r="DK6" s="644"/>
      <c r="DL6" s="644"/>
      <c r="DM6" s="644"/>
      <c r="DN6" s="644"/>
      <c r="DO6" s="644"/>
      <c r="DP6" s="645"/>
      <c r="DQ6" s="649">
        <v>455117</v>
      </c>
      <c r="DR6" s="644"/>
      <c r="DS6" s="644"/>
      <c r="DT6" s="644"/>
      <c r="DU6" s="644"/>
      <c r="DV6" s="644"/>
      <c r="DW6" s="644"/>
      <c r="DX6" s="644"/>
      <c r="DY6" s="644"/>
      <c r="DZ6" s="644"/>
      <c r="EA6" s="644"/>
      <c r="EB6" s="644"/>
      <c r="EC6" s="684"/>
    </row>
    <row r="7" spans="2:143" ht="11.25" customHeight="1" x14ac:dyDescent="0.15">
      <c r="B7" s="638" t="s">
        <v>176</v>
      </c>
      <c r="C7" s="639"/>
      <c r="D7" s="639"/>
      <c r="E7" s="639"/>
      <c r="F7" s="639"/>
      <c r="G7" s="639"/>
      <c r="H7" s="639"/>
      <c r="I7" s="639"/>
      <c r="J7" s="639"/>
      <c r="K7" s="639"/>
      <c r="L7" s="639"/>
      <c r="M7" s="639"/>
      <c r="N7" s="639"/>
      <c r="O7" s="639"/>
      <c r="P7" s="639"/>
      <c r="Q7" s="640"/>
      <c r="R7" s="641">
        <v>45001</v>
      </c>
      <c r="S7" s="644"/>
      <c r="T7" s="644"/>
      <c r="U7" s="644"/>
      <c r="V7" s="644"/>
      <c r="W7" s="644"/>
      <c r="X7" s="644"/>
      <c r="Y7" s="645"/>
      <c r="Z7" s="703">
        <v>0.1</v>
      </c>
      <c r="AA7" s="703"/>
      <c r="AB7" s="703"/>
      <c r="AC7" s="703"/>
      <c r="AD7" s="704">
        <v>45001</v>
      </c>
      <c r="AE7" s="704"/>
      <c r="AF7" s="704"/>
      <c r="AG7" s="704"/>
      <c r="AH7" s="704"/>
      <c r="AI7" s="704"/>
      <c r="AJ7" s="704"/>
      <c r="AK7" s="704"/>
      <c r="AL7" s="646">
        <v>0.1</v>
      </c>
      <c r="AM7" s="647"/>
      <c r="AN7" s="647"/>
      <c r="AO7" s="705"/>
      <c r="AP7" s="638" t="s">
        <v>177</v>
      </c>
      <c r="AQ7" s="639"/>
      <c r="AR7" s="639"/>
      <c r="AS7" s="639"/>
      <c r="AT7" s="639"/>
      <c r="AU7" s="639"/>
      <c r="AV7" s="639"/>
      <c r="AW7" s="639"/>
      <c r="AX7" s="639"/>
      <c r="AY7" s="639"/>
      <c r="AZ7" s="639"/>
      <c r="BA7" s="639"/>
      <c r="BB7" s="639"/>
      <c r="BC7" s="639"/>
      <c r="BD7" s="639"/>
      <c r="BE7" s="639"/>
      <c r="BF7" s="640"/>
      <c r="BG7" s="641">
        <v>13274362</v>
      </c>
      <c r="BH7" s="644"/>
      <c r="BI7" s="644"/>
      <c r="BJ7" s="644"/>
      <c r="BK7" s="644"/>
      <c r="BL7" s="644"/>
      <c r="BM7" s="644"/>
      <c r="BN7" s="645"/>
      <c r="BO7" s="703">
        <v>43.4</v>
      </c>
      <c r="BP7" s="703"/>
      <c r="BQ7" s="703"/>
      <c r="BR7" s="703"/>
      <c r="BS7" s="704">
        <v>534362</v>
      </c>
      <c r="BT7" s="704"/>
      <c r="BU7" s="704"/>
      <c r="BV7" s="704"/>
      <c r="BW7" s="704"/>
      <c r="BX7" s="704"/>
      <c r="BY7" s="704"/>
      <c r="BZ7" s="704"/>
      <c r="CA7" s="704"/>
      <c r="CB7" s="745"/>
      <c r="CD7" s="685" t="s">
        <v>178</v>
      </c>
      <c r="CE7" s="682"/>
      <c r="CF7" s="682"/>
      <c r="CG7" s="682"/>
      <c r="CH7" s="682"/>
      <c r="CI7" s="682"/>
      <c r="CJ7" s="682"/>
      <c r="CK7" s="682"/>
      <c r="CL7" s="682"/>
      <c r="CM7" s="682"/>
      <c r="CN7" s="682"/>
      <c r="CO7" s="682"/>
      <c r="CP7" s="682"/>
      <c r="CQ7" s="683"/>
      <c r="CR7" s="641">
        <v>6495767</v>
      </c>
      <c r="CS7" s="644"/>
      <c r="CT7" s="644"/>
      <c r="CU7" s="644"/>
      <c r="CV7" s="644"/>
      <c r="CW7" s="644"/>
      <c r="CX7" s="644"/>
      <c r="CY7" s="645"/>
      <c r="CZ7" s="703">
        <v>8.9</v>
      </c>
      <c r="DA7" s="703"/>
      <c r="DB7" s="703"/>
      <c r="DC7" s="703"/>
      <c r="DD7" s="649">
        <v>248506</v>
      </c>
      <c r="DE7" s="644"/>
      <c r="DF7" s="644"/>
      <c r="DG7" s="644"/>
      <c r="DH7" s="644"/>
      <c r="DI7" s="644"/>
      <c r="DJ7" s="644"/>
      <c r="DK7" s="644"/>
      <c r="DL7" s="644"/>
      <c r="DM7" s="644"/>
      <c r="DN7" s="644"/>
      <c r="DO7" s="644"/>
      <c r="DP7" s="645"/>
      <c r="DQ7" s="649">
        <v>5709838</v>
      </c>
      <c r="DR7" s="644"/>
      <c r="DS7" s="644"/>
      <c r="DT7" s="644"/>
      <c r="DU7" s="644"/>
      <c r="DV7" s="644"/>
      <c r="DW7" s="644"/>
      <c r="DX7" s="644"/>
      <c r="DY7" s="644"/>
      <c r="DZ7" s="644"/>
      <c r="EA7" s="644"/>
      <c r="EB7" s="644"/>
      <c r="EC7" s="684"/>
    </row>
    <row r="8" spans="2:143" ht="11.25" customHeight="1" x14ac:dyDescent="0.15">
      <c r="B8" s="638" t="s">
        <v>179</v>
      </c>
      <c r="C8" s="639"/>
      <c r="D8" s="639"/>
      <c r="E8" s="639"/>
      <c r="F8" s="639"/>
      <c r="G8" s="639"/>
      <c r="H8" s="639"/>
      <c r="I8" s="639"/>
      <c r="J8" s="639"/>
      <c r="K8" s="639"/>
      <c r="L8" s="639"/>
      <c r="M8" s="639"/>
      <c r="N8" s="639"/>
      <c r="O8" s="639"/>
      <c r="P8" s="639"/>
      <c r="Q8" s="640"/>
      <c r="R8" s="641">
        <v>124333</v>
      </c>
      <c r="S8" s="644"/>
      <c r="T8" s="644"/>
      <c r="U8" s="644"/>
      <c r="V8" s="644"/>
      <c r="W8" s="644"/>
      <c r="X8" s="644"/>
      <c r="Y8" s="645"/>
      <c r="Z8" s="703">
        <v>0.2</v>
      </c>
      <c r="AA8" s="703"/>
      <c r="AB8" s="703"/>
      <c r="AC8" s="703"/>
      <c r="AD8" s="704">
        <v>124333</v>
      </c>
      <c r="AE8" s="704"/>
      <c r="AF8" s="704"/>
      <c r="AG8" s="704"/>
      <c r="AH8" s="704"/>
      <c r="AI8" s="704"/>
      <c r="AJ8" s="704"/>
      <c r="AK8" s="704"/>
      <c r="AL8" s="646">
        <v>0.3</v>
      </c>
      <c r="AM8" s="647"/>
      <c r="AN8" s="647"/>
      <c r="AO8" s="705"/>
      <c r="AP8" s="638" t="s">
        <v>501</v>
      </c>
      <c r="AQ8" s="639"/>
      <c r="AR8" s="639"/>
      <c r="AS8" s="639"/>
      <c r="AT8" s="639"/>
      <c r="AU8" s="639"/>
      <c r="AV8" s="639"/>
      <c r="AW8" s="639"/>
      <c r="AX8" s="639"/>
      <c r="AY8" s="639"/>
      <c r="AZ8" s="639"/>
      <c r="BA8" s="639"/>
      <c r="BB8" s="639"/>
      <c r="BC8" s="639"/>
      <c r="BD8" s="639"/>
      <c r="BE8" s="639"/>
      <c r="BF8" s="640"/>
      <c r="BG8" s="641">
        <v>369775</v>
      </c>
      <c r="BH8" s="644"/>
      <c r="BI8" s="644"/>
      <c r="BJ8" s="644"/>
      <c r="BK8" s="644"/>
      <c r="BL8" s="644"/>
      <c r="BM8" s="644"/>
      <c r="BN8" s="645"/>
      <c r="BO8" s="703">
        <v>1.2</v>
      </c>
      <c r="BP8" s="703"/>
      <c r="BQ8" s="703"/>
      <c r="BR8" s="703"/>
      <c r="BS8" s="649" t="s">
        <v>98</v>
      </c>
      <c r="BT8" s="644"/>
      <c r="BU8" s="644"/>
      <c r="BV8" s="644"/>
      <c r="BW8" s="644"/>
      <c r="BX8" s="644"/>
      <c r="BY8" s="644"/>
      <c r="BZ8" s="644"/>
      <c r="CA8" s="644"/>
      <c r="CB8" s="684"/>
      <c r="CD8" s="685" t="s">
        <v>180</v>
      </c>
      <c r="CE8" s="682"/>
      <c r="CF8" s="682"/>
      <c r="CG8" s="682"/>
      <c r="CH8" s="682"/>
      <c r="CI8" s="682"/>
      <c r="CJ8" s="682"/>
      <c r="CK8" s="682"/>
      <c r="CL8" s="682"/>
      <c r="CM8" s="682"/>
      <c r="CN8" s="682"/>
      <c r="CO8" s="682"/>
      <c r="CP8" s="682"/>
      <c r="CQ8" s="683"/>
      <c r="CR8" s="641">
        <v>29100641</v>
      </c>
      <c r="CS8" s="644"/>
      <c r="CT8" s="644"/>
      <c r="CU8" s="644"/>
      <c r="CV8" s="644"/>
      <c r="CW8" s="644"/>
      <c r="CX8" s="644"/>
      <c r="CY8" s="645"/>
      <c r="CZ8" s="703">
        <v>39.9</v>
      </c>
      <c r="DA8" s="703"/>
      <c r="DB8" s="703"/>
      <c r="DC8" s="703"/>
      <c r="DD8" s="649">
        <v>409824</v>
      </c>
      <c r="DE8" s="644"/>
      <c r="DF8" s="644"/>
      <c r="DG8" s="644"/>
      <c r="DH8" s="644"/>
      <c r="DI8" s="644"/>
      <c r="DJ8" s="644"/>
      <c r="DK8" s="644"/>
      <c r="DL8" s="644"/>
      <c r="DM8" s="644"/>
      <c r="DN8" s="644"/>
      <c r="DO8" s="644"/>
      <c r="DP8" s="645"/>
      <c r="DQ8" s="649">
        <v>14222048</v>
      </c>
      <c r="DR8" s="644"/>
      <c r="DS8" s="644"/>
      <c r="DT8" s="644"/>
      <c r="DU8" s="644"/>
      <c r="DV8" s="644"/>
      <c r="DW8" s="644"/>
      <c r="DX8" s="644"/>
      <c r="DY8" s="644"/>
      <c r="DZ8" s="644"/>
      <c r="EA8" s="644"/>
      <c r="EB8" s="644"/>
      <c r="EC8" s="684"/>
    </row>
    <row r="9" spans="2:143" ht="11.25" customHeight="1" x14ac:dyDescent="0.15">
      <c r="B9" s="638" t="s">
        <v>181</v>
      </c>
      <c r="C9" s="639"/>
      <c r="D9" s="639"/>
      <c r="E9" s="639"/>
      <c r="F9" s="639"/>
      <c r="G9" s="639"/>
      <c r="H9" s="639"/>
      <c r="I9" s="639"/>
      <c r="J9" s="639"/>
      <c r="K9" s="639"/>
      <c r="L9" s="639"/>
      <c r="M9" s="639"/>
      <c r="N9" s="639"/>
      <c r="O9" s="639"/>
      <c r="P9" s="639"/>
      <c r="Q9" s="640"/>
      <c r="R9" s="641">
        <v>127432</v>
      </c>
      <c r="S9" s="644"/>
      <c r="T9" s="644"/>
      <c r="U9" s="644"/>
      <c r="V9" s="644"/>
      <c r="W9" s="644"/>
      <c r="X9" s="644"/>
      <c r="Y9" s="645"/>
      <c r="Z9" s="703">
        <v>0.2</v>
      </c>
      <c r="AA9" s="703"/>
      <c r="AB9" s="703"/>
      <c r="AC9" s="703"/>
      <c r="AD9" s="704">
        <v>127432</v>
      </c>
      <c r="AE9" s="704"/>
      <c r="AF9" s="704"/>
      <c r="AG9" s="704"/>
      <c r="AH9" s="704"/>
      <c r="AI9" s="704"/>
      <c r="AJ9" s="704"/>
      <c r="AK9" s="704"/>
      <c r="AL9" s="646">
        <v>0.3</v>
      </c>
      <c r="AM9" s="647"/>
      <c r="AN9" s="647"/>
      <c r="AO9" s="705"/>
      <c r="AP9" s="638" t="s">
        <v>182</v>
      </c>
      <c r="AQ9" s="639"/>
      <c r="AR9" s="639"/>
      <c r="AS9" s="639"/>
      <c r="AT9" s="639"/>
      <c r="AU9" s="639"/>
      <c r="AV9" s="639"/>
      <c r="AW9" s="639"/>
      <c r="AX9" s="639"/>
      <c r="AY9" s="639"/>
      <c r="AZ9" s="639"/>
      <c r="BA9" s="639"/>
      <c r="BB9" s="639"/>
      <c r="BC9" s="639"/>
      <c r="BD9" s="639"/>
      <c r="BE9" s="639"/>
      <c r="BF9" s="640"/>
      <c r="BG9" s="641">
        <v>10087763</v>
      </c>
      <c r="BH9" s="644"/>
      <c r="BI9" s="644"/>
      <c r="BJ9" s="644"/>
      <c r="BK9" s="644"/>
      <c r="BL9" s="644"/>
      <c r="BM9" s="644"/>
      <c r="BN9" s="645"/>
      <c r="BO9" s="703">
        <v>33</v>
      </c>
      <c r="BP9" s="703"/>
      <c r="BQ9" s="703"/>
      <c r="BR9" s="703"/>
      <c r="BS9" s="649" t="s">
        <v>98</v>
      </c>
      <c r="BT9" s="644"/>
      <c r="BU9" s="644"/>
      <c r="BV9" s="644"/>
      <c r="BW9" s="644"/>
      <c r="BX9" s="644"/>
      <c r="BY9" s="644"/>
      <c r="BZ9" s="644"/>
      <c r="CA9" s="644"/>
      <c r="CB9" s="684"/>
      <c r="CD9" s="685" t="s">
        <v>183</v>
      </c>
      <c r="CE9" s="682"/>
      <c r="CF9" s="682"/>
      <c r="CG9" s="682"/>
      <c r="CH9" s="682"/>
      <c r="CI9" s="682"/>
      <c r="CJ9" s="682"/>
      <c r="CK9" s="682"/>
      <c r="CL9" s="682"/>
      <c r="CM9" s="682"/>
      <c r="CN9" s="682"/>
      <c r="CO9" s="682"/>
      <c r="CP9" s="682"/>
      <c r="CQ9" s="683"/>
      <c r="CR9" s="641">
        <v>5668223</v>
      </c>
      <c r="CS9" s="644"/>
      <c r="CT9" s="644"/>
      <c r="CU9" s="644"/>
      <c r="CV9" s="644"/>
      <c r="CW9" s="644"/>
      <c r="CX9" s="644"/>
      <c r="CY9" s="645"/>
      <c r="CZ9" s="703">
        <v>7.8</v>
      </c>
      <c r="DA9" s="703"/>
      <c r="DB9" s="703"/>
      <c r="DC9" s="703"/>
      <c r="DD9" s="649">
        <v>739541</v>
      </c>
      <c r="DE9" s="644"/>
      <c r="DF9" s="644"/>
      <c r="DG9" s="644"/>
      <c r="DH9" s="644"/>
      <c r="DI9" s="644"/>
      <c r="DJ9" s="644"/>
      <c r="DK9" s="644"/>
      <c r="DL9" s="644"/>
      <c r="DM9" s="644"/>
      <c r="DN9" s="644"/>
      <c r="DO9" s="644"/>
      <c r="DP9" s="645"/>
      <c r="DQ9" s="649">
        <v>4855058</v>
      </c>
      <c r="DR9" s="644"/>
      <c r="DS9" s="644"/>
      <c r="DT9" s="644"/>
      <c r="DU9" s="644"/>
      <c r="DV9" s="644"/>
      <c r="DW9" s="644"/>
      <c r="DX9" s="644"/>
      <c r="DY9" s="644"/>
      <c r="DZ9" s="644"/>
      <c r="EA9" s="644"/>
      <c r="EB9" s="644"/>
      <c r="EC9" s="684"/>
    </row>
    <row r="10" spans="2:143" ht="11.25" customHeight="1" x14ac:dyDescent="0.15">
      <c r="B10" s="638" t="s">
        <v>502</v>
      </c>
      <c r="C10" s="639"/>
      <c r="D10" s="639"/>
      <c r="E10" s="639"/>
      <c r="F10" s="639"/>
      <c r="G10" s="639"/>
      <c r="H10" s="639"/>
      <c r="I10" s="639"/>
      <c r="J10" s="639"/>
      <c r="K10" s="639"/>
      <c r="L10" s="639"/>
      <c r="M10" s="639"/>
      <c r="N10" s="639"/>
      <c r="O10" s="639"/>
      <c r="P10" s="639"/>
      <c r="Q10" s="640"/>
      <c r="R10" s="641" t="s">
        <v>494</v>
      </c>
      <c r="S10" s="644"/>
      <c r="T10" s="644"/>
      <c r="U10" s="644"/>
      <c r="V10" s="644"/>
      <c r="W10" s="644"/>
      <c r="X10" s="644"/>
      <c r="Y10" s="645"/>
      <c r="Z10" s="703" t="s">
        <v>503</v>
      </c>
      <c r="AA10" s="703"/>
      <c r="AB10" s="703"/>
      <c r="AC10" s="703"/>
      <c r="AD10" s="704" t="s">
        <v>503</v>
      </c>
      <c r="AE10" s="704"/>
      <c r="AF10" s="704"/>
      <c r="AG10" s="704"/>
      <c r="AH10" s="704"/>
      <c r="AI10" s="704"/>
      <c r="AJ10" s="704"/>
      <c r="AK10" s="704"/>
      <c r="AL10" s="646" t="s">
        <v>494</v>
      </c>
      <c r="AM10" s="647"/>
      <c r="AN10" s="647"/>
      <c r="AO10" s="705"/>
      <c r="AP10" s="638" t="s">
        <v>504</v>
      </c>
      <c r="AQ10" s="639"/>
      <c r="AR10" s="639"/>
      <c r="AS10" s="639"/>
      <c r="AT10" s="639"/>
      <c r="AU10" s="639"/>
      <c r="AV10" s="639"/>
      <c r="AW10" s="639"/>
      <c r="AX10" s="639"/>
      <c r="AY10" s="639"/>
      <c r="AZ10" s="639"/>
      <c r="BA10" s="639"/>
      <c r="BB10" s="639"/>
      <c r="BC10" s="639"/>
      <c r="BD10" s="639"/>
      <c r="BE10" s="639"/>
      <c r="BF10" s="640"/>
      <c r="BG10" s="641">
        <v>737722</v>
      </c>
      <c r="BH10" s="644"/>
      <c r="BI10" s="644"/>
      <c r="BJ10" s="644"/>
      <c r="BK10" s="644"/>
      <c r="BL10" s="644"/>
      <c r="BM10" s="644"/>
      <c r="BN10" s="645"/>
      <c r="BO10" s="703">
        <v>2.4</v>
      </c>
      <c r="BP10" s="703"/>
      <c r="BQ10" s="703"/>
      <c r="BR10" s="703"/>
      <c r="BS10" s="649">
        <v>122421</v>
      </c>
      <c r="BT10" s="644"/>
      <c r="BU10" s="644"/>
      <c r="BV10" s="644"/>
      <c r="BW10" s="644"/>
      <c r="BX10" s="644"/>
      <c r="BY10" s="644"/>
      <c r="BZ10" s="644"/>
      <c r="CA10" s="644"/>
      <c r="CB10" s="684"/>
      <c r="CD10" s="685" t="s">
        <v>184</v>
      </c>
      <c r="CE10" s="682"/>
      <c r="CF10" s="682"/>
      <c r="CG10" s="682"/>
      <c r="CH10" s="682"/>
      <c r="CI10" s="682"/>
      <c r="CJ10" s="682"/>
      <c r="CK10" s="682"/>
      <c r="CL10" s="682"/>
      <c r="CM10" s="682"/>
      <c r="CN10" s="682"/>
      <c r="CO10" s="682"/>
      <c r="CP10" s="682"/>
      <c r="CQ10" s="683"/>
      <c r="CR10" s="641">
        <v>297557</v>
      </c>
      <c r="CS10" s="644"/>
      <c r="CT10" s="644"/>
      <c r="CU10" s="644"/>
      <c r="CV10" s="644"/>
      <c r="CW10" s="644"/>
      <c r="CX10" s="644"/>
      <c r="CY10" s="645"/>
      <c r="CZ10" s="703">
        <v>0.4</v>
      </c>
      <c r="DA10" s="703"/>
      <c r="DB10" s="703"/>
      <c r="DC10" s="703"/>
      <c r="DD10" s="649">
        <v>12906</v>
      </c>
      <c r="DE10" s="644"/>
      <c r="DF10" s="644"/>
      <c r="DG10" s="644"/>
      <c r="DH10" s="644"/>
      <c r="DI10" s="644"/>
      <c r="DJ10" s="644"/>
      <c r="DK10" s="644"/>
      <c r="DL10" s="644"/>
      <c r="DM10" s="644"/>
      <c r="DN10" s="644"/>
      <c r="DO10" s="644"/>
      <c r="DP10" s="645"/>
      <c r="DQ10" s="649">
        <v>222085</v>
      </c>
      <c r="DR10" s="644"/>
      <c r="DS10" s="644"/>
      <c r="DT10" s="644"/>
      <c r="DU10" s="644"/>
      <c r="DV10" s="644"/>
      <c r="DW10" s="644"/>
      <c r="DX10" s="644"/>
      <c r="DY10" s="644"/>
      <c r="DZ10" s="644"/>
      <c r="EA10" s="644"/>
      <c r="EB10" s="644"/>
      <c r="EC10" s="684"/>
    </row>
    <row r="11" spans="2:143" ht="11.25" customHeight="1" x14ac:dyDescent="0.15">
      <c r="B11" s="638" t="s">
        <v>185</v>
      </c>
      <c r="C11" s="639"/>
      <c r="D11" s="639"/>
      <c r="E11" s="639"/>
      <c r="F11" s="639"/>
      <c r="G11" s="639"/>
      <c r="H11" s="639"/>
      <c r="I11" s="639"/>
      <c r="J11" s="639"/>
      <c r="K11" s="639"/>
      <c r="L11" s="639"/>
      <c r="M11" s="639"/>
      <c r="N11" s="639"/>
      <c r="O11" s="639"/>
      <c r="P11" s="639"/>
      <c r="Q11" s="640"/>
      <c r="R11" s="641" t="s">
        <v>503</v>
      </c>
      <c r="S11" s="644"/>
      <c r="T11" s="644"/>
      <c r="U11" s="644"/>
      <c r="V11" s="644"/>
      <c r="W11" s="644"/>
      <c r="X11" s="644"/>
      <c r="Y11" s="645"/>
      <c r="Z11" s="703" t="s">
        <v>98</v>
      </c>
      <c r="AA11" s="703"/>
      <c r="AB11" s="703"/>
      <c r="AC11" s="703"/>
      <c r="AD11" s="704" t="s">
        <v>98</v>
      </c>
      <c r="AE11" s="704"/>
      <c r="AF11" s="704"/>
      <c r="AG11" s="704"/>
      <c r="AH11" s="704"/>
      <c r="AI11" s="704"/>
      <c r="AJ11" s="704"/>
      <c r="AK11" s="704"/>
      <c r="AL11" s="646" t="s">
        <v>98</v>
      </c>
      <c r="AM11" s="647"/>
      <c r="AN11" s="647"/>
      <c r="AO11" s="705"/>
      <c r="AP11" s="638" t="s">
        <v>186</v>
      </c>
      <c r="AQ11" s="639"/>
      <c r="AR11" s="639"/>
      <c r="AS11" s="639"/>
      <c r="AT11" s="639"/>
      <c r="AU11" s="639"/>
      <c r="AV11" s="639"/>
      <c r="AW11" s="639"/>
      <c r="AX11" s="639"/>
      <c r="AY11" s="639"/>
      <c r="AZ11" s="639"/>
      <c r="BA11" s="639"/>
      <c r="BB11" s="639"/>
      <c r="BC11" s="639"/>
      <c r="BD11" s="639"/>
      <c r="BE11" s="639"/>
      <c r="BF11" s="640"/>
      <c r="BG11" s="641">
        <v>2079102</v>
      </c>
      <c r="BH11" s="644"/>
      <c r="BI11" s="644"/>
      <c r="BJ11" s="644"/>
      <c r="BK11" s="644"/>
      <c r="BL11" s="644"/>
      <c r="BM11" s="644"/>
      <c r="BN11" s="645"/>
      <c r="BO11" s="703">
        <v>6.8</v>
      </c>
      <c r="BP11" s="703"/>
      <c r="BQ11" s="703"/>
      <c r="BR11" s="703"/>
      <c r="BS11" s="649">
        <v>411941</v>
      </c>
      <c r="BT11" s="644"/>
      <c r="BU11" s="644"/>
      <c r="BV11" s="644"/>
      <c r="BW11" s="644"/>
      <c r="BX11" s="644"/>
      <c r="BY11" s="644"/>
      <c r="BZ11" s="644"/>
      <c r="CA11" s="644"/>
      <c r="CB11" s="684"/>
      <c r="CD11" s="685" t="s">
        <v>187</v>
      </c>
      <c r="CE11" s="682"/>
      <c r="CF11" s="682"/>
      <c r="CG11" s="682"/>
      <c r="CH11" s="682"/>
      <c r="CI11" s="682"/>
      <c r="CJ11" s="682"/>
      <c r="CK11" s="682"/>
      <c r="CL11" s="682"/>
      <c r="CM11" s="682"/>
      <c r="CN11" s="682"/>
      <c r="CO11" s="682"/>
      <c r="CP11" s="682"/>
      <c r="CQ11" s="683"/>
      <c r="CR11" s="641">
        <v>1130017</v>
      </c>
      <c r="CS11" s="644"/>
      <c r="CT11" s="644"/>
      <c r="CU11" s="644"/>
      <c r="CV11" s="644"/>
      <c r="CW11" s="644"/>
      <c r="CX11" s="644"/>
      <c r="CY11" s="645"/>
      <c r="CZ11" s="703">
        <v>1.5</v>
      </c>
      <c r="DA11" s="703"/>
      <c r="DB11" s="703"/>
      <c r="DC11" s="703"/>
      <c r="DD11" s="649">
        <v>215354</v>
      </c>
      <c r="DE11" s="644"/>
      <c r="DF11" s="644"/>
      <c r="DG11" s="644"/>
      <c r="DH11" s="644"/>
      <c r="DI11" s="644"/>
      <c r="DJ11" s="644"/>
      <c r="DK11" s="644"/>
      <c r="DL11" s="644"/>
      <c r="DM11" s="644"/>
      <c r="DN11" s="644"/>
      <c r="DO11" s="644"/>
      <c r="DP11" s="645"/>
      <c r="DQ11" s="649">
        <v>993433</v>
      </c>
      <c r="DR11" s="644"/>
      <c r="DS11" s="644"/>
      <c r="DT11" s="644"/>
      <c r="DU11" s="644"/>
      <c r="DV11" s="644"/>
      <c r="DW11" s="644"/>
      <c r="DX11" s="644"/>
      <c r="DY11" s="644"/>
      <c r="DZ11" s="644"/>
      <c r="EA11" s="644"/>
      <c r="EB11" s="644"/>
      <c r="EC11" s="684"/>
    </row>
    <row r="12" spans="2:143" ht="11.25" customHeight="1" x14ac:dyDescent="0.15">
      <c r="B12" s="638" t="s">
        <v>188</v>
      </c>
      <c r="C12" s="639"/>
      <c r="D12" s="639"/>
      <c r="E12" s="639"/>
      <c r="F12" s="639"/>
      <c r="G12" s="639"/>
      <c r="H12" s="639"/>
      <c r="I12" s="639"/>
      <c r="J12" s="639"/>
      <c r="K12" s="639"/>
      <c r="L12" s="639"/>
      <c r="M12" s="639"/>
      <c r="N12" s="639"/>
      <c r="O12" s="639"/>
      <c r="P12" s="639"/>
      <c r="Q12" s="640"/>
      <c r="R12" s="641">
        <v>3876045</v>
      </c>
      <c r="S12" s="644"/>
      <c r="T12" s="644"/>
      <c r="U12" s="644"/>
      <c r="V12" s="644"/>
      <c r="W12" s="644"/>
      <c r="X12" s="644"/>
      <c r="Y12" s="645"/>
      <c r="Z12" s="703">
        <v>5.0999999999999996</v>
      </c>
      <c r="AA12" s="703"/>
      <c r="AB12" s="703"/>
      <c r="AC12" s="703"/>
      <c r="AD12" s="704">
        <v>3876045</v>
      </c>
      <c r="AE12" s="704"/>
      <c r="AF12" s="704"/>
      <c r="AG12" s="704"/>
      <c r="AH12" s="704"/>
      <c r="AI12" s="704"/>
      <c r="AJ12" s="704"/>
      <c r="AK12" s="704"/>
      <c r="AL12" s="646">
        <v>9.5</v>
      </c>
      <c r="AM12" s="647"/>
      <c r="AN12" s="647"/>
      <c r="AO12" s="705"/>
      <c r="AP12" s="638" t="s">
        <v>189</v>
      </c>
      <c r="AQ12" s="639"/>
      <c r="AR12" s="639"/>
      <c r="AS12" s="639"/>
      <c r="AT12" s="639"/>
      <c r="AU12" s="639"/>
      <c r="AV12" s="639"/>
      <c r="AW12" s="639"/>
      <c r="AX12" s="639"/>
      <c r="AY12" s="639"/>
      <c r="AZ12" s="639"/>
      <c r="BA12" s="639"/>
      <c r="BB12" s="639"/>
      <c r="BC12" s="639"/>
      <c r="BD12" s="639"/>
      <c r="BE12" s="639"/>
      <c r="BF12" s="640"/>
      <c r="BG12" s="641">
        <v>13634084</v>
      </c>
      <c r="BH12" s="644"/>
      <c r="BI12" s="644"/>
      <c r="BJ12" s="644"/>
      <c r="BK12" s="644"/>
      <c r="BL12" s="644"/>
      <c r="BM12" s="644"/>
      <c r="BN12" s="645"/>
      <c r="BO12" s="703">
        <v>44.6</v>
      </c>
      <c r="BP12" s="703"/>
      <c r="BQ12" s="703"/>
      <c r="BR12" s="703"/>
      <c r="BS12" s="649" t="s">
        <v>503</v>
      </c>
      <c r="BT12" s="644"/>
      <c r="BU12" s="644"/>
      <c r="BV12" s="644"/>
      <c r="BW12" s="644"/>
      <c r="BX12" s="644"/>
      <c r="BY12" s="644"/>
      <c r="BZ12" s="644"/>
      <c r="CA12" s="644"/>
      <c r="CB12" s="684"/>
      <c r="CD12" s="685" t="s">
        <v>190</v>
      </c>
      <c r="CE12" s="682"/>
      <c r="CF12" s="682"/>
      <c r="CG12" s="682"/>
      <c r="CH12" s="682"/>
      <c r="CI12" s="682"/>
      <c r="CJ12" s="682"/>
      <c r="CK12" s="682"/>
      <c r="CL12" s="682"/>
      <c r="CM12" s="682"/>
      <c r="CN12" s="682"/>
      <c r="CO12" s="682"/>
      <c r="CP12" s="682"/>
      <c r="CQ12" s="683"/>
      <c r="CR12" s="641">
        <v>2856897</v>
      </c>
      <c r="CS12" s="644"/>
      <c r="CT12" s="644"/>
      <c r="CU12" s="644"/>
      <c r="CV12" s="644"/>
      <c r="CW12" s="644"/>
      <c r="CX12" s="644"/>
      <c r="CY12" s="645"/>
      <c r="CZ12" s="703">
        <v>3.9</v>
      </c>
      <c r="DA12" s="703"/>
      <c r="DB12" s="703"/>
      <c r="DC12" s="703"/>
      <c r="DD12" s="649">
        <v>6966</v>
      </c>
      <c r="DE12" s="644"/>
      <c r="DF12" s="644"/>
      <c r="DG12" s="644"/>
      <c r="DH12" s="644"/>
      <c r="DI12" s="644"/>
      <c r="DJ12" s="644"/>
      <c r="DK12" s="644"/>
      <c r="DL12" s="644"/>
      <c r="DM12" s="644"/>
      <c r="DN12" s="644"/>
      <c r="DO12" s="644"/>
      <c r="DP12" s="645"/>
      <c r="DQ12" s="649">
        <v>702607</v>
      </c>
      <c r="DR12" s="644"/>
      <c r="DS12" s="644"/>
      <c r="DT12" s="644"/>
      <c r="DU12" s="644"/>
      <c r="DV12" s="644"/>
      <c r="DW12" s="644"/>
      <c r="DX12" s="644"/>
      <c r="DY12" s="644"/>
      <c r="DZ12" s="644"/>
      <c r="EA12" s="644"/>
      <c r="EB12" s="644"/>
      <c r="EC12" s="684"/>
    </row>
    <row r="13" spans="2:143" ht="11.25" customHeight="1" x14ac:dyDescent="0.15">
      <c r="B13" s="638" t="s">
        <v>191</v>
      </c>
      <c r="C13" s="639"/>
      <c r="D13" s="639"/>
      <c r="E13" s="639"/>
      <c r="F13" s="639"/>
      <c r="G13" s="639"/>
      <c r="H13" s="639"/>
      <c r="I13" s="639"/>
      <c r="J13" s="639"/>
      <c r="K13" s="639"/>
      <c r="L13" s="639"/>
      <c r="M13" s="639"/>
      <c r="N13" s="639"/>
      <c r="O13" s="639"/>
      <c r="P13" s="639"/>
      <c r="Q13" s="640"/>
      <c r="R13" s="641">
        <v>2007</v>
      </c>
      <c r="S13" s="644"/>
      <c r="T13" s="644"/>
      <c r="U13" s="644"/>
      <c r="V13" s="644"/>
      <c r="W13" s="644"/>
      <c r="X13" s="644"/>
      <c r="Y13" s="645"/>
      <c r="Z13" s="703">
        <v>0</v>
      </c>
      <c r="AA13" s="703"/>
      <c r="AB13" s="703"/>
      <c r="AC13" s="703"/>
      <c r="AD13" s="704">
        <v>2007</v>
      </c>
      <c r="AE13" s="704"/>
      <c r="AF13" s="704"/>
      <c r="AG13" s="704"/>
      <c r="AH13" s="704"/>
      <c r="AI13" s="704"/>
      <c r="AJ13" s="704"/>
      <c r="AK13" s="704"/>
      <c r="AL13" s="646">
        <v>0</v>
      </c>
      <c r="AM13" s="647"/>
      <c r="AN13" s="647"/>
      <c r="AO13" s="705"/>
      <c r="AP13" s="638" t="s">
        <v>192</v>
      </c>
      <c r="AQ13" s="639"/>
      <c r="AR13" s="639"/>
      <c r="AS13" s="639"/>
      <c r="AT13" s="639"/>
      <c r="AU13" s="639"/>
      <c r="AV13" s="639"/>
      <c r="AW13" s="639"/>
      <c r="AX13" s="639"/>
      <c r="AY13" s="639"/>
      <c r="AZ13" s="639"/>
      <c r="BA13" s="639"/>
      <c r="BB13" s="639"/>
      <c r="BC13" s="639"/>
      <c r="BD13" s="639"/>
      <c r="BE13" s="639"/>
      <c r="BF13" s="640"/>
      <c r="BG13" s="641">
        <v>13599914</v>
      </c>
      <c r="BH13" s="644"/>
      <c r="BI13" s="644"/>
      <c r="BJ13" s="644"/>
      <c r="BK13" s="644"/>
      <c r="BL13" s="644"/>
      <c r="BM13" s="644"/>
      <c r="BN13" s="645"/>
      <c r="BO13" s="703">
        <v>44.4</v>
      </c>
      <c r="BP13" s="703"/>
      <c r="BQ13" s="703"/>
      <c r="BR13" s="703"/>
      <c r="BS13" s="649" t="s">
        <v>98</v>
      </c>
      <c r="BT13" s="644"/>
      <c r="BU13" s="644"/>
      <c r="BV13" s="644"/>
      <c r="BW13" s="644"/>
      <c r="BX13" s="644"/>
      <c r="BY13" s="644"/>
      <c r="BZ13" s="644"/>
      <c r="CA13" s="644"/>
      <c r="CB13" s="684"/>
      <c r="CD13" s="685" t="s">
        <v>193</v>
      </c>
      <c r="CE13" s="682"/>
      <c r="CF13" s="682"/>
      <c r="CG13" s="682"/>
      <c r="CH13" s="682"/>
      <c r="CI13" s="682"/>
      <c r="CJ13" s="682"/>
      <c r="CK13" s="682"/>
      <c r="CL13" s="682"/>
      <c r="CM13" s="682"/>
      <c r="CN13" s="682"/>
      <c r="CO13" s="682"/>
      <c r="CP13" s="682"/>
      <c r="CQ13" s="683"/>
      <c r="CR13" s="641">
        <v>6713766</v>
      </c>
      <c r="CS13" s="644"/>
      <c r="CT13" s="644"/>
      <c r="CU13" s="644"/>
      <c r="CV13" s="644"/>
      <c r="CW13" s="644"/>
      <c r="CX13" s="644"/>
      <c r="CY13" s="645"/>
      <c r="CZ13" s="703">
        <v>9.1999999999999993</v>
      </c>
      <c r="DA13" s="703"/>
      <c r="DB13" s="703"/>
      <c r="DC13" s="703"/>
      <c r="DD13" s="649">
        <v>3391345</v>
      </c>
      <c r="DE13" s="644"/>
      <c r="DF13" s="644"/>
      <c r="DG13" s="644"/>
      <c r="DH13" s="644"/>
      <c r="DI13" s="644"/>
      <c r="DJ13" s="644"/>
      <c r="DK13" s="644"/>
      <c r="DL13" s="644"/>
      <c r="DM13" s="644"/>
      <c r="DN13" s="644"/>
      <c r="DO13" s="644"/>
      <c r="DP13" s="645"/>
      <c r="DQ13" s="649">
        <v>4453385</v>
      </c>
      <c r="DR13" s="644"/>
      <c r="DS13" s="644"/>
      <c r="DT13" s="644"/>
      <c r="DU13" s="644"/>
      <c r="DV13" s="644"/>
      <c r="DW13" s="644"/>
      <c r="DX13" s="644"/>
      <c r="DY13" s="644"/>
      <c r="DZ13" s="644"/>
      <c r="EA13" s="644"/>
      <c r="EB13" s="644"/>
      <c r="EC13" s="684"/>
    </row>
    <row r="14" spans="2:143" ht="11.25" customHeight="1" x14ac:dyDescent="0.15">
      <c r="B14" s="638" t="s">
        <v>194</v>
      </c>
      <c r="C14" s="639"/>
      <c r="D14" s="639"/>
      <c r="E14" s="639"/>
      <c r="F14" s="639"/>
      <c r="G14" s="639"/>
      <c r="H14" s="639"/>
      <c r="I14" s="639"/>
      <c r="J14" s="639"/>
      <c r="K14" s="639"/>
      <c r="L14" s="639"/>
      <c r="M14" s="639"/>
      <c r="N14" s="639"/>
      <c r="O14" s="639"/>
      <c r="P14" s="639"/>
      <c r="Q14" s="640"/>
      <c r="R14" s="641" t="s">
        <v>503</v>
      </c>
      <c r="S14" s="644"/>
      <c r="T14" s="644"/>
      <c r="U14" s="644"/>
      <c r="V14" s="644"/>
      <c r="W14" s="644"/>
      <c r="X14" s="644"/>
      <c r="Y14" s="645"/>
      <c r="Z14" s="703" t="s">
        <v>503</v>
      </c>
      <c r="AA14" s="703"/>
      <c r="AB14" s="703"/>
      <c r="AC14" s="703"/>
      <c r="AD14" s="704" t="s">
        <v>503</v>
      </c>
      <c r="AE14" s="704"/>
      <c r="AF14" s="704"/>
      <c r="AG14" s="704"/>
      <c r="AH14" s="704"/>
      <c r="AI14" s="704"/>
      <c r="AJ14" s="704"/>
      <c r="AK14" s="704"/>
      <c r="AL14" s="646" t="s">
        <v>503</v>
      </c>
      <c r="AM14" s="647"/>
      <c r="AN14" s="647"/>
      <c r="AO14" s="705"/>
      <c r="AP14" s="638" t="s">
        <v>505</v>
      </c>
      <c r="AQ14" s="639"/>
      <c r="AR14" s="639"/>
      <c r="AS14" s="639"/>
      <c r="AT14" s="639"/>
      <c r="AU14" s="639"/>
      <c r="AV14" s="639"/>
      <c r="AW14" s="639"/>
      <c r="AX14" s="639"/>
      <c r="AY14" s="639"/>
      <c r="AZ14" s="639"/>
      <c r="BA14" s="639"/>
      <c r="BB14" s="639"/>
      <c r="BC14" s="639"/>
      <c r="BD14" s="639"/>
      <c r="BE14" s="639"/>
      <c r="BF14" s="640"/>
      <c r="BG14" s="641">
        <v>563981</v>
      </c>
      <c r="BH14" s="644"/>
      <c r="BI14" s="644"/>
      <c r="BJ14" s="644"/>
      <c r="BK14" s="644"/>
      <c r="BL14" s="644"/>
      <c r="BM14" s="644"/>
      <c r="BN14" s="645"/>
      <c r="BO14" s="703">
        <v>1.8</v>
      </c>
      <c r="BP14" s="703"/>
      <c r="BQ14" s="703"/>
      <c r="BR14" s="703"/>
      <c r="BS14" s="649" t="s">
        <v>98</v>
      </c>
      <c r="BT14" s="644"/>
      <c r="BU14" s="644"/>
      <c r="BV14" s="644"/>
      <c r="BW14" s="644"/>
      <c r="BX14" s="644"/>
      <c r="BY14" s="644"/>
      <c r="BZ14" s="644"/>
      <c r="CA14" s="644"/>
      <c r="CB14" s="684"/>
      <c r="CD14" s="685" t="s">
        <v>195</v>
      </c>
      <c r="CE14" s="682"/>
      <c r="CF14" s="682"/>
      <c r="CG14" s="682"/>
      <c r="CH14" s="682"/>
      <c r="CI14" s="682"/>
      <c r="CJ14" s="682"/>
      <c r="CK14" s="682"/>
      <c r="CL14" s="682"/>
      <c r="CM14" s="682"/>
      <c r="CN14" s="682"/>
      <c r="CO14" s="682"/>
      <c r="CP14" s="682"/>
      <c r="CQ14" s="683"/>
      <c r="CR14" s="641">
        <v>2580166</v>
      </c>
      <c r="CS14" s="644"/>
      <c r="CT14" s="644"/>
      <c r="CU14" s="644"/>
      <c r="CV14" s="644"/>
      <c r="CW14" s="644"/>
      <c r="CX14" s="644"/>
      <c r="CY14" s="645"/>
      <c r="CZ14" s="703">
        <v>3.5</v>
      </c>
      <c r="DA14" s="703"/>
      <c r="DB14" s="703"/>
      <c r="DC14" s="703"/>
      <c r="DD14" s="649">
        <v>163534</v>
      </c>
      <c r="DE14" s="644"/>
      <c r="DF14" s="644"/>
      <c r="DG14" s="644"/>
      <c r="DH14" s="644"/>
      <c r="DI14" s="644"/>
      <c r="DJ14" s="644"/>
      <c r="DK14" s="644"/>
      <c r="DL14" s="644"/>
      <c r="DM14" s="644"/>
      <c r="DN14" s="644"/>
      <c r="DO14" s="644"/>
      <c r="DP14" s="645"/>
      <c r="DQ14" s="649">
        <v>2056953</v>
      </c>
      <c r="DR14" s="644"/>
      <c r="DS14" s="644"/>
      <c r="DT14" s="644"/>
      <c r="DU14" s="644"/>
      <c r="DV14" s="644"/>
      <c r="DW14" s="644"/>
      <c r="DX14" s="644"/>
      <c r="DY14" s="644"/>
      <c r="DZ14" s="644"/>
      <c r="EA14" s="644"/>
      <c r="EB14" s="644"/>
      <c r="EC14" s="684"/>
    </row>
    <row r="15" spans="2:143" ht="11.25" customHeight="1" x14ac:dyDescent="0.15">
      <c r="B15" s="638" t="s">
        <v>196</v>
      </c>
      <c r="C15" s="639"/>
      <c r="D15" s="639"/>
      <c r="E15" s="639"/>
      <c r="F15" s="639"/>
      <c r="G15" s="639"/>
      <c r="H15" s="639"/>
      <c r="I15" s="639"/>
      <c r="J15" s="639"/>
      <c r="K15" s="639"/>
      <c r="L15" s="639"/>
      <c r="M15" s="639"/>
      <c r="N15" s="639"/>
      <c r="O15" s="639"/>
      <c r="P15" s="639"/>
      <c r="Q15" s="640"/>
      <c r="R15" s="641">
        <v>230117</v>
      </c>
      <c r="S15" s="644"/>
      <c r="T15" s="644"/>
      <c r="U15" s="644"/>
      <c r="V15" s="644"/>
      <c r="W15" s="644"/>
      <c r="X15" s="644"/>
      <c r="Y15" s="645"/>
      <c r="Z15" s="703">
        <v>0.3</v>
      </c>
      <c r="AA15" s="703"/>
      <c r="AB15" s="703"/>
      <c r="AC15" s="703"/>
      <c r="AD15" s="704">
        <v>230117</v>
      </c>
      <c r="AE15" s="704"/>
      <c r="AF15" s="704"/>
      <c r="AG15" s="704"/>
      <c r="AH15" s="704"/>
      <c r="AI15" s="704"/>
      <c r="AJ15" s="704"/>
      <c r="AK15" s="704"/>
      <c r="AL15" s="646">
        <v>0.6</v>
      </c>
      <c r="AM15" s="647"/>
      <c r="AN15" s="647"/>
      <c r="AO15" s="705"/>
      <c r="AP15" s="638" t="s">
        <v>197</v>
      </c>
      <c r="AQ15" s="639"/>
      <c r="AR15" s="639"/>
      <c r="AS15" s="639"/>
      <c r="AT15" s="639"/>
      <c r="AU15" s="639"/>
      <c r="AV15" s="639"/>
      <c r="AW15" s="639"/>
      <c r="AX15" s="639"/>
      <c r="AY15" s="639"/>
      <c r="AZ15" s="639"/>
      <c r="BA15" s="639"/>
      <c r="BB15" s="639"/>
      <c r="BC15" s="639"/>
      <c r="BD15" s="639"/>
      <c r="BE15" s="639"/>
      <c r="BF15" s="640"/>
      <c r="BG15" s="641">
        <v>1614096</v>
      </c>
      <c r="BH15" s="644"/>
      <c r="BI15" s="644"/>
      <c r="BJ15" s="644"/>
      <c r="BK15" s="644"/>
      <c r="BL15" s="644"/>
      <c r="BM15" s="644"/>
      <c r="BN15" s="645"/>
      <c r="BO15" s="703">
        <v>5.3</v>
      </c>
      <c r="BP15" s="703"/>
      <c r="BQ15" s="703"/>
      <c r="BR15" s="703"/>
      <c r="BS15" s="649" t="s">
        <v>503</v>
      </c>
      <c r="BT15" s="644"/>
      <c r="BU15" s="644"/>
      <c r="BV15" s="644"/>
      <c r="BW15" s="644"/>
      <c r="BX15" s="644"/>
      <c r="BY15" s="644"/>
      <c r="BZ15" s="644"/>
      <c r="CA15" s="644"/>
      <c r="CB15" s="684"/>
      <c r="CD15" s="685" t="s">
        <v>198</v>
      </c>
      <c r="CE15" s="682"/>
      <c r="CF15" s="682"/>
      <c r="CG15" s="682"/>
      <c r="CH15" s="682"/>
      <c r="CI15" s="682"/>
      <c r="CJ15" s="682"/>
      <c r="CK15" s="682"/>
      <c r="CL15" s="682"/>
      <c r="CM15" s="682"/>
      <c r="CN15" s="682"/>
      <c r="CO15" s="682"/>
      <c r="CP15" s="682"/>
      <c r="CQ15" s="683"/>
      <c r="CR15" s="641">
        <v>10627681</v>
      </c>
      <c r="CS15" s="644"/>
      <c r="CT15" s="644"/>
      <c r="CU15" s="644"/>
      <c r="CV15" s="644"/>
      <c r="CW15" s="644"/>
      <c r="CX15" s="644"/>
      <c r="CY15" s="645"/>
      <c r="CZ15" s="703">
        <v>14.6</v>
      </c>
      <c r="DA15" s="703"/>
      <c r="DB15" s="703"/>
      <c r="DC15" s="703"/>
      <c r="DD15" s="649">
        <v>3472515</v>
      </c>
      <c r="DE15" s="644"/>
      <c r="DF15" s="644"/>
      <c r="DG15" s="644"/>
      <c r="DH15" s="644"/>
      <c r="DI15" s="644"/>
      <c r="DJ15" s="644"/>
      <c r="DK15" s="644"/>
      <c r="DL15" s="644"/>
      <c r="DM15" s="644"/>
      <c r="DN15" s="644"/>
      <c r="DO15" s="644"/>
      <c r="DP15" s="645"/>
      <c r="DQ15" s="649">
        <v>6620527</v>
      </c>
      <c r="DR15" s="644"/>
      <c r="DS15" s="644"/>
      <c r="DT15" s="644"/>
      <c r="DU15" s="644"/>
      <c r="DV15" s="644"/>
      <c r="DW15" s="644"/>
      <c r="DX15" s="644"/>
      <c r="DY15" s="644"/>
      <c r="DZ15" s="644"/>
      <c r="EA15" s="644"/>
      <c r="EB15" s="644"/>
      <c r="EC15" s="684"/>
    </row>
    <row r="16" spans="2:143" ht="11.25" customHeight="1" x14ac:dyDescent="0.15">
      <c r="B16" s="638" t="s">
        <v>199</v>
      </c>
      <c r="C16" s="639"/>
      <c r="D16" s="639"/>
      <c r="E16" s="639"/>
      <c r="F16" s="639"/>
      <c r="G16" s="639"/>
      <c r="H16" s="639"/>
      <c r="I16" s="639"/>
      <c r="J16" s="639"/>
      <c r="K16" s="639"/>
      <c r="L16" s="639"/>
      <c r="M16" s="639"/>
      <c r="N16" s="639"/>
      <c r="O16" s="639"/>
      <c r="P16" s="639"/>
      <c r="Q16" s="640"/>
      <c r="R16" s="641" t="s">
        <v>98</v>
      </c>
      <c r="S16" s="644"/>
      <c r="T16" s="644"/>
      <c r="U16" s="644"/>
      <c r="V16" s="644"/>
      <c r="W16" s="644"/>
      <c r="X16" s="644"/>
      <c r="Y16" s="645"/>
      <c r="Z16" s="703" t="s">
        <v>98</v>
      </c>
      <c r="AA16" s="703"/>
      <c r="AB16" s="703"/>
      <c r="AC16" s="703"/>
      <c r="AD16" s="704" t="s">
        <v>98</v>
      </c>
      <c r="AE16" s="704"/>
      <c r="AF16" s="704"/>
      <c r="AG16" s="704"/>
      <c r="AH16" s="704"/>
      <c r="AI16" s="704"/>
      <c r="AJ16" s="704"/>
      <c r="AK16" s="704"/>
      <c r="AL16" s="646" t="s">
        <v>98</v>
      </c>
      <c r="AM16" s="647"/>
      <c r="AN16" s="647"/>
      <c r="AO16" s="705"/>
      <c r="AP16" s="638" t="s">
        <v>506</v>
      </c>
      <c r="AQ16" s="639"/>
      <c r="AR16" s="639"/>
      <c r="AS16" s="639"/>
      <c r="AT16" s="639"/>
      <c r="AU16" s="639"/>
      <c r="AV16" s="639"/>
      <c r="AW16" s="639"/>
      <c r="AX16" s="639"/>
      <c r="AY16" s="639"/>
      <c r="AZ16" s="639"/>
      <c r="BA16" s="639"/>
      <c r="BB16" s="639"/>
      <c r="BC16" s="639"/>
      <c r="BD16" s="639"/>
      <c r="BE16" s="639"/>
      <c r="BF16" s="640"/>
      <c r="BG16" s="641" t="s">
        <v>503</v>
      </c>
      <c r="BH16" s="644"/>
      <c r="BI16" s="644"/>
      <c r="BJ16" s="644"/>
      <c r="BK16" s="644"/>
      <c r="BL16" s="644"/>
      <c r="BM16" s="644"/>
      <c r="BN16" s="645"/>
      <c r="BO16" s="703" t="s">
        <v>98</v>
      </c>
      <c r="BP16" s="703"/>
      <c r="BQ16" s="703"/>
      <c r="BR16" s="703"/>
      <c r="BS16" s="649" t="s">
        <v>98</v>
      </c>
      <c r="BT16" s="644"/>
      <c r="BU16" s="644"/>
      <c r="BV16" s="644"/>
      <c r="BW16" s="644"/>
      <c r="BX16" s="644"/>
      <c r="BY16" s="644"/>
      <c r="BZ16" s="644"/>
      <c r="CA16" s="644"/>
      <c r="CB16" s="684"/>
      <c r="CD16" s="685" t="s">
        <v>200</v>
      </c>
      <c r="CE16" s="682"/>
      <c r="CF16" s="682"/>
      <c r="CG16" s="682"/>
      <c r="CH16" s="682"/>
      <c r="CI16" s="682"/>
      <c r="CJ16" s="682"/>
      <c r="CK16" s="682"/>
      <c r="CL16" s="682"/>
      <c r="CM16" s="682"/>
      <c r="CN16" s="682"/>
      <c r="CO16" s="682"/>
      <c r="CP16" s="682"/>
      <c r="CQ16" s="683"/>
      <c r="CR16" s="641" t="s">
        <v>503</v>
      </c>
      <c r="CS16" s="644"/>
      <c r="CT16" s="644"/>
      <c r="CU16" s="644"/>
      <c r="CV16" s="644"/>
      <c r="CW16" s="644"/>
      <c r="CX16" s="644"/>
      <c r="CY16" s="645"/>
      <c r="CZ16" s="703" t="s">
        <v>98</v>
      </c>
      <c r="DA16" s="703"/>
      <c r="DB16" s="703"/>
      <c r="DC16" s="703"/>
      <c r="DD16" s="649" t="s">
        <v>503</v>
      </c>
      <c r="DE16" s="644"/>
      <c r="DF16" s="644"/>
      <c r="DG16" s="644"/>
      <c r="DH16" s="644"/>
      <c r="DI16" s="644"/>
      <c r="DJ16" s="644"/>
      <c r="DK16" s="644"/>
      <c r="DL16" s="644"/>
      <c r="DM16" s="644"/>
      <c r="DN16" s="644"/>
      <c r="DO16" s="644"/>
      <c r="DP16" s="645"/>
      <c r="DQ16" s="649" t="s">
        <v>98</v>
      </c>
      <c r="DR16" s="644"/>
      <c r="DS16" s="644"/>
      <c r="DT16" s="644"/>
      <c r="DU16" s="644"/>
      <c r="DV16" s="644"/>
      <c r="DW16" s="644"/>
      <c r="DX16" s="644"/>
      <c r="DY16" s="644"/>
      <c r="DZ16" s="644"/>
      <c r="EA16" s="644"/>
      <c r="EB16" s="644"/>
      <c r="EC16" s="684"/>
    </row>
    <row r="17" spans="2:133" ht="11.25" customHeight="1" x14ac:dyDescent="0.15">
      <c r="B17" s="638" t="s">
        <v>201</v>
      </c>
      <c r="C17" s="639"/>
      <c r="D17" s="639"/>
      <c r="E17" s="639"/>
      <c r="F17" s="639"/>
      <c r="G17" s="639"/>
      <c r="H17" s="639"/>
      <c r="I17" s="639"/>
      <c r="J17" s="639"/>
      <c r="K17" s="639"/>
      <c r="L17" s="639"/>
      <c r="M17" s="639"/>
      <c r="N17" s="639"/>
      <c r="O17" s="639"/>
      <c r="P17" s="639"/>
      <c r="Q17" s="640"/>
      <c r="R17" s="641">
        <v>173303</v>
      </c>
      <c r="S17" s="644"/>
      <c r="T17" s="644"/>
      <c r="U17" s="644"/>
      <c r="V17" s="644"/>
      <c r="W17" s="644"/>
      <c r="X17" s="644"/>
      <c r="Y17" s="645"/>
      <c r="Z17" s="703">
        <v>0.2</v>
      </c>
      <c r="AA17" s="703"/>
      <c r="AB17" s="703"/>
      <c r="AC17" s="703"/>
      <c r="AD17" s="704">
        <v>173303</v>
      </c>
      <c r="AE17" s="704"/>
      <c r="AF17" s="704"/>
      <c r="AG17" s="704"/>
      <c r="AH17" s="704"/>
      <c r="AI17" s="704"/>
      <c r="AJ17" s="704"/>
      <c r="AK17" s="704"/>
      <c r="AL17" s="646">
        <v>0.4</v>
      </c>
      <c r="AM17" s="647"/>
      <c r="AN17" s="647"/>
      <c r="AO17" s="705"/>
      <c r="AP17" s="638" t="s">
        <v>202</v>
      </c>
      <c r="AQ17" s="639"/>
      <c r="AR17" s="639"/>
      <c r="AS17" s="639"/>
      <c r="AT17" s="639"/>
      <c r="AU17" s="639"/>
      <c r="AV17" s="639"/>
      <c r="AW17" s="639"/>
      <c r="AX17" s="639"/>
      <c r="AY17" s="639"/>
      <c r="AZ17" s="639"/>
      <c r="BA17" s="639"/>
      <c r="BB17" s="639"/>
      <c r="BC17" s="639"/>
      <c r="BD17" s="639"/>
      <c r="BE17" s="639"/>
      <c r="BF17" s="640"/>
      <c r="BG17" s="641" t="s">
        <v>98</v>
      </c>
      <c r="BH17" s="644"/>
      <c r="BI17" s="644"/>
      <c r="BJ17" s="644"/>
      <c r="BK17" s="644"/>
      <c r="BL17" s="644"/>
      <c r="BM17" s="644"/>
      <c r="BN17" s="645"/>
      <c r="BO17" s="703" t="s">
        <v>503</v>
      </c>
      <c r="BP17" s="703"/>
      <c r="BQ17" s="703"/>
      <c r="BR17" s="703"/>
      <c r="BS17" s="649" t="s">
        <v>98</v>
      </c>
      <c r="BT17" s="644"/>
      <c r="BU17" s="644"/>
      <c r="BV17" s="644"/>
      <c r="BW17" s="644"/>
      <c r="BX17" s="644"/>
      <c r="BY17" s="644"/>
      <c r="BZ17" s="644"/>
      <c r="CA17" s="644"/>
      <c r="CB17" s="684"/>
      <c r="CD17" s="685" t="s">
        <v>203</v>
      </c>
      <c r="CE17" s="682"/>
      <c r="CF17" s="682"/>
      <c r="CG17" s="682"/>
      <c r="CH17" s="682"/>
      <c r="CI17" s="682"/>
      <c r="CJ17" s="682"/>
      <c r="CK17" s="682"/>
      <c r="CL17" s="682"/>
      <c r="CM17" s="682"/>
      <c r="CN17" s="682"/>
      <c r="CO17" s="682"/>
      <c r="CP17" s="682"/>
      <c r="CQ17" s="683"/>
      <c r="CR17" s="641">
        <v>7081971</v>
      </c>
      <c r="CS17" s="644"/>
      <c r="CT17" s="644"/>
      <c r="CU17" s="644"/>
      <c r="CV17" s="644"/>
      <c r="CW17" s="644"/>
      <c r="CX17" s="644"/>
      <c r="CY17" s="645"/>
      <c r="CZ17" s="703">
        <v>9.6999999999999993</v>
      </c>
      <c r="DA17" s="703"/>
      <c r="DB17" s="703"/>
      <c r="DC17" s="703"/>
      <c r="DD17" s="649" t="s">
        <v>98</v>
      </c>
      <c r="DE17" s="644"/>
      <c r="DF17" s="644"/>
      <c r="DG17" s="644"/>
      <c r="DH17" s="644"/>
      <c r="DI17" s="644"/>
      <c r="DJ17" s="644"/>
      <c r="DK17" s="644"/>
      <c r="DL17" s="644"/>
      <c r="DM17" s="644"/>
      <c r="DN17" s="644"/>
      <c r="DO17" s="644"/>
      <c r="DP17" s="645"/>
      <c r="DQ17" s="649">
        <v>6885941</v>
      </c>
      <c r="DR17" s="644"/>
      <c r="DS17" s="644"/>
      <c r="DT17" s="644"/>
      <c r="DU17" s="644"/>
      <c r="DV17" s="644"/>
      <c r="DW17" s="644"/>
      <c r="DX17" s="644"/>
      <c r="DY17" s="644"/>
      <c r="DZ17" s="644"/>
      <c r="EA17" s="644"/>
      <c r="EB17" s="644"/>
      <c r="EC17" s="684"/>
    </row>
    <row r="18" spans="2:133" ht="11.25" customHeight="1" x14ac:dyDescent="0.15">
      <c r="B18" s="638" t="s">
        <v>204</v>
      </c>
      <c r="C18" s="639"/>
      <c r="D18" s="639"/>
      <c r="E18" s="639"/>
      <c r="F18" s="639"/>
      <c r="G18" s="639"/>
      <c r="H18" s="639"/>
      <c r="I18" s="639"/>
      <c r="J18" s="639"/>
      <c r="K18" s="639"/>
      <c r="L18" s="639"/>
      <c r="M18" s="639"/>
      <c r="N18" s="639"/>
      <c r="O18" s="639"/>
      <c r="P18" s="639"/>
      <c r="Q18" s="640"/>
      <c r="R18" s="641">
        <v>6729371</v>
      </c>
      <c r="S18" s="644"/>
      <c r="T18" s="644"/>
      <c r="U18" s="644"/>
      <c r="V18" s="644"/>
      <c r="W18" s="644"/>
      <c r="X18" s="644"/>
      <c r="Y18" s="645"/>
      <c r="Z18" s="703">
        <v>8.9</v>
      </c>
      <c r="AA18" s="703"/>
      <c r="AB18" s="703"/>
      <c r="AC18" s="703"/>
      <c r="AD18" s="704">
        <v>5976548</v>
      </c>
      <c r="AE18" s="704"/>
      <c r="AF18" s="704"/>
      <c r="AG18" s="704"/>
      <c r="AH18" s="704"/>
      <c r="AI18" s="704"/>
      <c r="AJ18" s="704"/>
      <c r="AK18" s="704"/>
      <c r="AL18" s="646">
        <v>14.7</v>
      </c>
      <c r="AM18" s="647"/>
      <c r="AN18" s="647"/>
      <c r="AO18" s="705"/>
      <c r="AP18" s="638" t="s">
        <v>205</v>
      </c>
      <c r="AQ18" s="639"/>
      <c r="AR18" s="639"/>
      <c r="AS18" s="639"/>
      <c r="AT18" s="639"/>
      <c r="AU18" s="639"/>
      <c r="AV18" s="639"/>
      <c r="AW18" s="639"/>
      <c r="AX18" s="639"/>
      <c r="AY18" s="639"/>
      <c r="AZ18" s="639"/>
      <c r="BA18" s="639"/>
      <c r="BB18" s="639"/>
      <c r="BC18" s="639"/>
      <c r="BD18" s="639"/>
      <c r="BE18" s="639"/>
      <c r="BF18" s="640"/>
      <c r="BG18" s="641" t="s">
        <v>98</v>
      </c>
      <c r="BH18" s="644"/>
      <c r="BI18" s="644"/>
      <c r="BJ18" s="644"/>
      <c r="BK18" s="644"/>
      <c r="BL18" s="644"/>
      <c r="BM18" s="644"/>
      <c r="BN18" s="645"/>
      <c r="BO18" s="703" t="s">
        <v>98</v>
      </c>
      <c r="BP18" s="703"/>
      <c r="BQ18" s="703"/>
      <c r="BR18" s="703"/>
      <c r="BS18" s="649" t="s">
        <v>503</v>
      </c>
      <c r="BT18" s="644"/>
      <c r="BU18" s="644"/>
      <c r="BV18" s="644"/>
      <c r="BW18" s="644"/>
      <c r="BX18" s="644"/>
      <c r="BY18" s="644"/>
      <c r="BZ18" s="644"/>
      <c r="CA18" s="644"/>
      <c r="CB18" s="684"/>
      <c r="CD18" s="685" t="s">
        <v>206</v>
      </c>
      <c r="CE18" s="682"/>
      <c r="CF18" s="682"/>
      <c r="CG18" s="682"/>
      <c r="CH18" s="682"/>
      <c r="CI18" s="682"/>
      <c r="CJ18" s="682"/>
      <c r="CK18" s="682"/>
      <c r="CL18" s="682"/>
      <c r="CM18" s="682"/>
      <c r="CN18" s="682"/>
      <c r="CO18" s="682"/>
      <c r="CP18" s="682"/>
      <c r="CQ18" s="683"/>
      <c r="CR18" s="641" t="s">
        <v>98</v>
      </c>
      <c r="CS18" s="644"/>
      <c r="CT18" s="644"/>
      <c r="CU18" s="644"/>
      <c r="CV18" s="644"/>
      <c r="CW18" s="644"/>
      <c r="CX18" s="644"/>
      <c r="CY18" s="645"/>
      <c r="CZ18" s="703" t="s">
        <v>503</v>
      </c>
      <c r="DA18" s="703"/>
      <c r="DB18" s="703"/>
      <c r="DC18" s="703"/>
      <c r="DD18" s="649" t="s">
        <v>98</v>
      </c>
      <c r="DE18" s="644"/>
      <c r="DF18" s="644"/>
      <c r="DG18" s="644"/>
      <c r="DH18" s="644"/>
      <c r="DI18" s="644"/>
      <c r="DJ18" s="644"/>
      <c r="DK18" s="644"/>
      <c r="DL18" s="644"/>
      <c r="DM18" s="644"/>
      <c r="DN18" s="644"/>
      <c r="DO18" s="644"/>
      <c r="DP18" s="645"/>
      <c r="DQ18" s="649" t="s">
        <v>503</v>
      </c>
      <c r="DR18" s="644"/>
      <c r="DS18" s="644"/>
      <c r="DT18" s="644"/>
      <c r="DU18" s="644"/>
      <c r="DV18" s="644"/>
      <c r="DW18" s="644"/>
      <c r="DX18" s="644"/>
      <c r="DY18" s="644"/>
      <c r="DZ18" s="644"/>
      <c r="EA18" s="644"/>
      <c r="EB18" s="644"/>
      <c r="EC18" s="684"/>
    </row>
    <row r="19" spans="2:133" ht="11.25" customHeight="1" x14ac:dyDescent="0.15">
      <c r="B19" s="638" t="s">
        <v>507</v>
      </c>
      <c r="C19" s="639"/>
      <c r="D19" s="639"/>
      <c r="E19" s="639"/>
      <c r="F19" s="639"/>
      <c r="G19" s="639"/>
      <c r="H19" s="639"/>
      <c r="I19" s="639"/>
      <c r="J19" s="639"/>
      <c r="K19" s="639"/>
      <c r="L19" s="639"/>
      <c r="M19" s="639"/>
      <c r="N19" s="639"/>
      <c r="O19" s="639"/>
      <c r="P19" s="639"/>
      <c r="Q19" s="640"/>
      <c r="R19" s="641">
        <v>5976548</v>
      </c>
      <c r="S19" s="644"/>
      <c r="T19" s="644"/>
      <c r="U19" s="644"/>
      <c r="V19" s="644"/>
      <c r="W19" s="644"/>
      <c r="X19" s="644"/>
      <c r="Y19" s="645"/>
      <c r="Z19" s="703">
        <v>7.9</v>
      </c>
      <c r="AA19" s="703"/>
      <c r="AB19" s="703"/>
      <c r="AC19" s="703"/>
      <c r="AD19" s="704">
        <v>5976548</v>
      </c>
      <c r="AE19" s="704"/>
      <c r="AF19" s="704"/>
      <c r="AG19" s="704"/>
      <c r="AH19" s="704"/>
      <c r="AI19" s="704"/>
      <c r="AJ19" s="704"/>
      <c r="AK19" s="704"/>
      <c r="AL19" s="646">
        <v>14.7</v>
      </c>
      <c r="AM19" s="647"/>
      <c r="AN19" s="647"/>
      <c r="AO19" s="705"/>
      <c r="AP19" s="638" t="s">
        <v>207</v>
      </c>
      <c r="AQ19" s="639"/>
      <c r="AR19" s="639"/>
      <c r="AS19" s="639"/>
      <c r="AT19" s="639"/>
      <c r="AU19" s="639"/>
      <c r="AV19" s="639"/>
      <c r="AW19" s="639"/>
      <c r="AX19" s="639"/>
      <c r="AY19" s="639"/>
      <c r="AZ19" s="639"/>
      <c r="BA19" s="639"/>
      <c r="BB19" s="639"/>
      <c r="BC19" s="639"/>
      <c r="BD19" s="639"/>
      <c r="BE19" s="639"/>
      <c r="BF19" s="640"/>
      <c r="BG19" s="641">
        <v>1512800</v>
      </c>
      <c r="BH19" s="644"/>
      <c r="BI19" s="644"/>
      <c r="BJ19" s="644"/>
      <c r="BK19" s="644"/>
      <c r="BL19" s="644"/>
      <c r="BM19" s="644"/>
      <c r="BN19" s="645"/>
      <c r="BO19" s="703">
        <v>4.9000000000000004</v>
      </c>
      <c r="BP19" s="703"/>
      <c r="BQ19" s="703"/>
      <c r="BR19" s="703"/>
      <c r="BS19" s="649" t="s">
        <v>98</v>
      </c>
      <c r="BT19" s="644"/>
      <c r="BU19" s="644"/>
      <c r="BV19" s="644"/>
      <c r="BW19" s="644"/>
      <c r="BX19" s="644"/>
      <c r="BY19" s="644"/>
      <c r="BZ19" s="644"/>
      <c r="CA19" s="644"/>
      <c r="CB19" s="684"/>
      <c r="CD19" s="685" t="s">
        <v>208</v>
      </c>
      <c r="CE19" s="682"/>
      <c r="CF19" s="682"/>
      <c r="CG19" s="682"/>
      <c r="CH19" s="682"/>
      <c r="CI19" s="682"/>
      <c r="CJ19" s="682"/>
      <c r="CK19" s="682"/>
      <c r="CL19" s="682"/>
      <c r="CM19" s="682"/>
      <c r="CN19" s="682"/>
      <c r="CO19" s="682"/>
      <c r="CP19" s="682"/>
      <c r="CQ19" s="683"/>
      <c r="CR19" s="641" t="s">
        <v>503</v>
      </c>
      <c r="CS19" s="644"/>
      <c r="CT19" s="644"/>
      <c r="CU19" s="644"/>
      <c r="CV19" s="644"/>
      <c r="CW19" s="644"/>
      <c r="CX19" s="644"/>
      <c r="CY19" s="645"/>
      <c r="CZ19" s="703" t="s">
        <v>98</v>
      </c>
      <c r="DA19" s="703"/>
      <c r="DB19" s="703"/>
      <c r="DC19" s="703"/>
      <c r="DD19" s="649" t="s">
        <v>98</v>
      </c>
      <c r="DE19" s="644"/>
      <c r="DF19" s="644"/>
      <c r="DG19" s="644"/>
      <c r="DH19" s="644"/>
      <c r="DI19" s="644"/>
      <c r="DJ19" s="644"/>
      <c r="DK19" s="644"/>
      <c r="DL19" s="644"/>
      <c r="DM19" s="644"/>
      <c r="DN19" s="644"/>
      <c r="DO19" s="644"/>
      <c r="DP19" s="645"/>
      <c r="DQ19" s="649" t="s">
        <v>98</v>
      </c>
      <c r="DR19" s="644"/>
      <c r="DS19" s="644"/>
      <c r="DT19" s="644"/>
      <c r="DU19" s="644"/>
      <c r="DV19" s="644"/>
      <c r="DW19" s="644"/>
      <c r="DX19" s="644"/>
      <c r="DY19" s="644"/>
      <c r="DZ19" s="644"/>
      <c r="EA19" s="644"/>
      <c r="EB19" s="644"/>
      <c r="EC19" s="684"/>
    </row>
    <row r="20" spans="2:133" ht="11.25" customHeight="1" x14ac:dyDescent="0.15">
      <c r="B20" s="638" t="s">
        <v>209</v>
      </c>
      <c r="C20" s="639"/>
      <c r="D20" s="639"/>
      <c r="E20" s="639"/>
      <c r="F20" s="639"/>
      <c r="G20" s="639"/>
      <c r="H20" s="639"/>
      <c r="I20" s="639"/>
      <c r="J20" s="639"/>
      <c r="K20" s="639"/>
      <c r="L20" s="639"/>
      <c r="M20" s="639"/>
      <c r="N20" s="639"/>
      <c r="O20" s="639"/>
      <c r="P20" s="639"/>
      <c r="Q20" s="640"/>
      <c r="R20" s="641">
        <v>752472</v>
      </c>
      <c r="S20" s="644"/>
      <c r="T20" s="644"/>
      <c r="U20" s="644"/>
      <c r="V20" s="644"/>
      <c r="W20" s="644"/>
      <c r="X20" s="644"/>
      <c r="Y20" s="645"/>
      <c r="Z20" s="703">
        <v>1</v>
      </c>
      <c r="AA20" s="703"/>
      <c r="AB20" s="703"/>
      <c r="AC20" s="703"/>
      <c r="AD20" s="704" t="s">
        <v>503</v>
      </c>
      <c r="AE20" s="704"/>
      <c r="AF20" s="704"/>
      <c r="AG20" s="704"/>
      <c r="AH20" s="704"/>
      <c r="AI20" s="704"/>
      <c r="AJ20" s="704"/>
      <c r="AK20" s="704"/>
      <c r="AL20" s="646" t="s">
        <v>494</v>
      </c>
      <c r="AM20" s="647"/>
      <c r="AN20" s="647"/>
      <c r="AO20" s="705"/>
      <c r="AP20" s="638" t="s">
        <v>508</v>
      </c>
      <c r="AQ20" s="639"/>
      <c r="AR20" s="639"/>
      <c r="AS20" s="639"/>
      <c r="AT20" s="639"/>
      <c r="AU20" s="639"/>
      <c r="AV20" s="639"/>
      <c r="AW20" s="639"/>
      <c r="AX20" s="639"/>
      <c r="AY20" s="639"/>
      <c r="AZ20" s="639"/>
      <c r="BA20" s="639"/>
      <c r="BB20" s="639"/>
      <c r="BC20" s="639"/>
      <c r="BD20" s="639"/>
      <c r="BE20" s="639"/>
      <c r="BF20" s="640"/>
      <c r="BG20" s="641">
        <v>1512800</v>
      </c>
      <c r="BH20" s="644"/>
      <c r="BI20" s="644"/>
      <c r="BJ20" s="644"/>
      <c r="BK20" s="644"/>
      <c r="BL20" s="644"/>
      <c r="BM20" s="644"/>
      <c r="BN20" s="645"/>
      <c r="BO20" s="703">
        <v>4.9000000000000004</v>
      </c>
      <c r="BP20" s="703"/>
      <c r="BQ20" s="703"/>
      <c r="BR20" s="703"/>
      <c r="BS20" s="649" t="s">
        <v>98</v>
      </c>
      <c r="BT20" s="644"/>
      <c r="BU20" s="644"/>
      <c r="BV20" s="644"/>
      <c r="BW20" s="644"/>
      <c r="BX20" s="644"/>
      <c r="BY20" s="644"/>
      <c r="BZ20" s="644"/>
      <c r="CA20" s="644"/>
      <c r="CB20" s="684"/>
      <c r="CD20" s="685" t="s">
        <v>210</v>
      </c>
      <c r="CE20" s="682"/>
      <c r="CF20" s="682"/>
      <c r="CG20" s="682"/>
      <c r="CH20" s="682"/>
      <c r="CI20" s="682"/>
      <c r="CJ20" s="682"/>
      <c r="CK20" s="682"/>
      <c r="CL20" s="682"/>
      <c r="CM20" s="682"/>
      <c r="CN20" s="682"/>
      <c r="CO20" s="682"/>
      <c r="CP20" s="682"/>
      <c r="CQ20" s="683"/>
      <c r="CR20" s="641">
        <v>73007803</v>
      </c>
      <c r="CS20" s="644"/>
      <c r="CT20" s="644"/>
      <c r="CU20" s="644"/>
      <c r="CV20" s="644"/>
      <c r="CW20" s="644"/>
      <c r="CX20" s="644"/>
      <c r="CY20" s="645"/>
      <c r="CZ20" s="703">
        <v>100</v>
      </c>
      <c r="DA20" s="703"/>
      <c r="DB20" s="703"/>
      <c r="DC20" s="703"/>
      <c r="DD20" s="649">
        <v>8660491</v>
      </c>
      <c r="DE20" s="644"/>
      <c r="DF20" s="644"/>
      <c r="DG20" s="644"/>
      <c r="DH20" s="644"/>
      <c r="DI20" s="644"/>
      <c r="DJ20" s="644"/>
      <c r="DK20" s="644"/>
      <c r="DL20" s="644"/>
      <c r="DM20" s="644"/>
      <c r="DN20" s="644"/>
      <c r="DO20" s="644"/>
      <c r="DP20" s="645"/>
      <c r="DQ20" s="649">
        <v>47176992</v>
      </c>
      <c r="DR20" s="644"/>
      <c r="DS20" s="644"/>
      <c r="DT20" s="644"/>
      <c r="DU20" s="644"/>
      <c r="DV20" s="644"/>
      <c r="DW20" s="644"/>
      <c r="DX20" s="644"/>
      <c r="DY20" s="644"/>
      <c r="DZ20" s="644"/>
      <c r="EA20" s="644"/>
      <c r="EB20" s="644"/>
      <c r="EC20" s="684"/>
    </row>
    <row r="21" spans="2:133" ht="11.25" customHeight="1" x14ac:dyDescent="0.15">
      <c r="B21" s="638" t="s">
        <v>509</v>
      </c>
      <c r="C21" s="639"/>
      <c r="D21" s="639"/>
      <c r="E21" s="639"/>
      <c r="F21" s="639"/>
      <c r="G21" s="639"/>
      <c r="H21" s="639"/>
      <c r="I21" s="639"/>
      <c r="J21" s="639"/>
      <c r="K21" s="639"/>
      <c r="L21" s="639"/>
      <c r="M21" s="639"/>
      <c r="N21" s="639"/>
      <c r="O21" s="639"/>
      <c r="P21" s="639"/>
      <c r="Q21" s="640"/>
      <c r="R21" s="641">
        <v>351</v>
      </c>
      <c r="S21" s="644"/>
      <c r="T21" s="644"/>
      <c r="U21" s="644"/>
      <c r="V21" s="644"/>
      <c r="W21" s="644"/>
      <c r="X21" s="644"/>
      <c r="Y21" s="645"/>
      <c r="Z21" s="703">
        <v>0</v>
      </c>
      <c r="AA21" s="703"/>
      <c r="AB21" s="703"/>
      <c r="AC21" s="703"/>
      <c r="AD21" s="704" t="s">
        <v>494</v>
      </c>
      <c r="AE21" s="704"/>
      <c r="AF21" s="704"/>
      <c r="AG21" s="704"/>
      <c r="AH21" s="704"/>
      <c r="AI21" s="704"/>
      <c r="AJ21" s="704"/>
      <c r="AK21" s="704"/>
      <c r="AL21" s="646" t="s">
        <v>494</v>
      </c>
      <c r="AM21" s="647"/>
      <c r="AN21" s="647"/>
      <c r="AO21" s="705"/>
      <c r="AP21" s="749" t="s">
        <v>510</v>
      </c>
      <c r="AQ21" s="756"/>
      <c r="AR21" s="756"/>
      <c r="AS21" s="756"/>
      <c r="AT21" s="756"/>
      <c r="AU21" s="756"/>
      <c r="AV21" s="756"/>
      <c r="AW21" s="756"/>
      <c r="AX21" s="756"/>
      <c r="AY21" s="756"/>
      <c r="AZ21" s="756"/>
      <c r="BA21" s="756"/>
      <c r="BB21" s="756"/>
      <c r="BC21" s="756"/>
      <c r="BD21" s="756"/>
      <c r="BE21" s="756"/>
      <c r="BF21" s="751"/>
      <c r="BG21" s="641">
        <v>3469</v>
      </c>
      <c r="BH21" s="644"/>
      <c r="BI21" s="644"/>
      <c r="BJ21" s="644"/>
      <c r="BK21" s="644"/>
      <c r="BL21" s="644"/>
      <c r="BM21" s="644"/>
      <c r="BN21" s="645"/>
      <c r="BO21" s="703">
        <v>0</v>
      </c>
      <c r="BP21" s="703"/>
      <c r="BQ21" s="703"/>
      <c r="BR21" s="703"/>
      <c r="BS21" s="649" t="s">
        <v>98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511</v>
      </c>
      <c r="C22" s="639"/>
      <c r="D22" s="639"/>
      <c r="E22" s="639"/>
      <c r="F22" s="639"/>
      <c r="G22" s="639"/>
      <c r="H22" s="639"/>
      <c r="I22" s="639"/>
      <c r="J22" s="639"/>
      <c r="K22" s="639"/>
      <c r="L22" s="639"/>
      <c r="M22" s="639"/>
      <c r="N22" s="639"/>
      <c r="O22" s="639"/>
      <c r="P22" s="639"/>
      <c r="Q22" s="640"/>
      <c r="R22" s="641">
        <v>42645799</v>
      </c>
      <c r="S22" s="644"/>
      <c r="T22" s="644"/>
      <c r="U22" s="644"/>
      <c r="V22" s="644"/>
      <c r="W22" s="644"/>
      <c r="X22" s="644"/>
      <c r="Y22" s="645"/>
      <c r="Z22" s="703">
        <v>56.4</v>
      </c>
      <c r="AA22" s="703"/>
      <c r="AB22" s="703"/>
      <c r="AC22" s="703"/>
      <c r="AD22" s="704">
        <v>40383645</v>
      </c>
      <c r="AE22" s="704"/>
      <c r="AF22" s="704"/>
      <c r="AG22" s="704"/>
      <c r="AH22" s="704"/>
      <c r="AI22" s="704"/>
      <c r="AJ22" s="704"/>
      <c r="AK22" s="704"/>
      <c r="AL22" s="646">
        <v>99.5</v>
      </c>
      <c r="AM22" s="647"/>
      <c r="AN22" s="647"/>
      <c r="AO22" s="705"/>
      <c r="AP22" s="749" t="s">
        <v>512</v>
      </c>
      <c r="AQ22" s="756"/>
      <c r="AR22" s="756"/>
      <c r="AS22" s="756"/>
      <c r="AT22" s="756"/>
      <c r="AU22" s="756"/>
      <c r="AV22" s="756"/>
      <c r="AW22" s="756"/>
      <c r="AX22" s="756"/>
      <c r="AY22" s="756"/>
      <c r="AZ22" s="756"/>
      <c r="BA22" s="756"/>
      <c r="BB22" s="756"/>
      <c r="BC22" s="756"/>
      <c r="BD22" s="756"/>
      <c r="BE22" s="756"/>
      <c r="BF22" s="751"/>
      <c r="BG22" s="641" t="s">
        <v>98</v>
      </c>
      <c r="BH22" s="644"/>
      <c r="BI22" s="644"/>
      <c r="BJ22" s="644"/>
      <c r="BK22" s="644"/>
      <c r="BL22" s="644"/>
      <c r="BM22" s="644"/>
      <c r="BN22" s="645"/>
      <c r="BO22" s="703" t="s">
        <v>503</v>
      </c>
      <c r="BP22" s="703"/>
      <c r="BQ22" s="703"/>
      <c r="BR22" s="703"/>
      <c r="BS22" s="649" t="s">
        <v>98</v>
      </c>
      <c r="BT22" s="644"/>
      <c r="BU22" s="644"/>
      <c r="BV22" s="644"/>
      <c r="BW22" s="644"/>
      <c r="BX22" s="644"/>
      <c r="BY22" s="644"/>
      <c r="BZ22" s="644"/>
      <c r="CA22" s="644"/>
      <c r="CB22" s="684"/>
      <c r="CD22" s="758" t="s">
        <v>211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212</v>
      </c>
      <c r="C23" s="639"/>
      <c r="D23" s="639"/>
      <c r="E23" s="639"/>
      <c r="F23" s="639"/>
      <c r="G23" s="639"/>
      <c r="H23" s="639"/>
      <c r="I23" s="639"/>
      <c r="J23" s="639"/>
      <c r="K23" s="639"/>
      <c r="L23" s="639"/>
      <c r="M23" s="639"/>
      <c r="N23" s="639"/>
      <c r="O23" s="639"/>
      <c r="P23" s="639"/>
      <c r="Q23" s="640"/>
      <c r="R23" s="641">
        <v>43619</v>
      </c>
      <c r="S23" s="644"/>
      <c r="T23" s="644"/>
      <c r="U23" s="644"/>
      <c r="V23" s="644"/>
      <c r="W23" s="644"/>
      <c r="X23" s="644"/>
      <c r="Y23" s="645"/>
      <c r="Z23" s="703">
        <v>0.1</v>
      </c>
      <c r="AA23" s="703"/>
      <c r="AB23" s="703"/>
      <c r="AC23" s="703"/>
      <c r="AD23" s="704">
        <v>43619</v>
      </c>
      <c r="AE23" s="704"/>
      <c r="AF23" s="704"/>
      <c r="AG23" s="704"/>
      <c r="AH23" s="704"/>
      <c r="AI23" s="704"/>
      <c r="AJ23" s="704"/>
      <c r="AK23" s="704"/>
      <c r="AL23" s="646">
        <v>0.1</v>
      </c>
      <c r="AM23" s="647"/>
      <c r="AN23" s="647"/>
      <c r="AO23" s="705"/>
      <c r="AP23" s="749" t="s">
        <v>513</v>
      </c>
      <c r="AQ23" s="756"/>
      <c r="AR23" s="756"/>
      <c r="AS23" s="756"/>
      <c r="AT23" s="756"/>
      <c r="AU23" s="756"/>
      <c r="AV23" s="756"/>
      <c r="AW23" s="756"/>
      <c r="AX23" s="756"/>
      <c r="AY23" s="756"/>
      <c r="AZ23" s="756"/>
      <c r="BA23" s="756"/>
      <c r="BB23" s="756"/>
      <c r="BC23" s="756"/>
      <c r="BD23" s="756"/>
      <c r="BE23" s="756"/>
      <c r="BF23" s="751"/>
      <c r="BG23" s="641">
        <v>1509331</v>
      </c>
      <c r="BH23" s="644"/>
      <c r="BI23" s="644"/>
      <c r="BJ23" s="644"/>
      <c r="BK23" s="644"/>
      <c r="BL23" s="644"/>
      <c r="BM23" s="644"/>
      <c r="BN23" s="645"/>
      <c r="BO23" s="703">
        <v>4.9000000000000004</v>
      </c>
      <c r="BP23" s="703"/>
      <c r="BQ23" s="703"/>
      <c r="BR23" s="703"/>
      <c r="BS23" s="649" t="s">
        <v>503</v>
      </c>
      <c r="BT23" s="644"/>
      <c r="BU23" s="644"/>
      <c r="BV23" s="644"/>
      <c r="BW23" s="644"/>
      <c r="BX23" s="644"/>
      <c r="BY23" s="644"/>
      <c r="BZ23" s="644"/>
      <c r="CA23" s="644"/>
      <c r="CB23" s="684"/>
      <c r="CD23" s="758" t="s">
        <v>164</v>
      </c>
      <c r="CE23" s="759"/>
      <c r="CF23" s="759"/>
      <c r="CG23" s="759"/>
      <c r="CH23" s="759"/>
      <c r="CI23" s="759"/>
      <c r="CJ23" s="759"/>
      <c r="CK23" s="759"/>
      <c r="CL23" s="759"/>
      <c r="CM23" s="759"/>
      <c r="CN23" s="759"/>
      <c r="CO23" s="759"/>
      <c r="CP23" s="759"/>
      <c r="CQ23" s="760"/>
      <c r="CR23" s="758" t="s">
        <v>213</v>
      </c>
      <c r="CS23" s="759"/>
      <c r="CT23" s="759"/>
      <c r="CU23" s="759"/>
      <c r="CV23" s="759"/>
      <c r="CW23" s="759"/>
      <c r="CX23" s="759"/>
      <c r="CY23" s="760"/>
      <c r="CZ23" s="758" t="s">
        <v>214</v>
      </c>
      <c r="DA23" s="759"/>
      <c r="DB23" s="759"/>
      <c r="DC23" s="760"/>
      <c r="DD23" s="758" t="s">
        <v>215</v>
      </c>
      <c r="DE23" s="759"/>
      <c r="DF23" s="759"/>
      <c r="DG23" s="759"/>
      <c r="DH23" s="759"/>
      <c r="DI23" s="759"/>
      <c r="DJ23" s="759"/>
      <c r="DK23" s="760"/>
      <c r="DL23" s="767" t="s">
        <v>216</v>
      </c>
      <c r="DM23" s="768"/>
      <c r="DN23" s="768"/>
      <c r="DO23" s="768"/>
      <c r="DP23" s="768"/>
      <c r="DQ23" s="768"/>
      <c r="DR23" s="768"/>
      <c r="DS23" s="768"/>
      <c r="DT23" s="768"/>
      <c r="DU23" s="768"/>
      <c r="DV23" s="769"/>
      <c r="DW23" s="758" t="s">
        <v>217</v>
      </c>
      <c r="DX23" s="759"/>
      <c r="DY23" s="759"/>
      <c r="DZ23" s="759"/>
      <c r="EA23" s="759"/>
      <c r="EB23" s="759"/>
      <c r="EC23" s="760"/>
    </row>
    <row r="24" spans="2:133" ht="11.25" customHeight="1" x14ac:dyDescent="0.15">
      <c r="B24" s="638" t="s">
        <v>218</v>
      </c>
      <c r="C24" s="639"/>
      <c r="D24" s="639"/>
      <c r="E24" s="639"/>
      <c r="F24" s="639"/>
      <c r="G24" s="639"/>
      <c r="H24" s="639"/>
      <c r="I24" s="639"/>
      <c r="J24" s="639"/>
      <c r="K24" s="639"/>
      <c r="L24" s="639"/>
      <c r="M24" s="639"/>
      <c r="N24" s="639"/>
      <c r="O24" s="639"/>
      <c r="P24" s="639"/>
      <c r="Q24" s="640"/>
      <c r="R24" s="641">
        <v>1169798</v>
      </c>
      <c r="S24" s="644"/>
      <c r="T24" s="644"/>
      <c r="U24" s="644"/>
      <c r="V24" s="644"/>
      <c r="W24" s="644"/>
      <c r="X24" s="644"/>
      <c r="Y24" s="645"/>
      <c r="Z24" s="703">
        <v>1.5</v>
      </c>
      <c r="AA24" s="703"/>
      <c r="AB24" s="703"/>
      <c r="AC24" s="703"/>
      <c r="AD24" s="704" t="s">
        <v>98</v>
      </c>
      <c r="AE24" s="704"/>
      <c r="AF24" s="704"/>
      <c r="AG24" s="704"/>
      <c r="AH24" s="704"/>
      <c r="AI24" s="704"/>
      <c r="AJ24" s="704"/>
      <c r="AK24" s="704"/>
      <c r="AL24" s="646" t="s">
        <v>503</v>
      </c>
      <c r="AM24" s="647"/>
      <c r="AN24" s="647"/>
      <c r="AO24" s="705"/>
      <c r="AP24" s="749" t="s">
        <v>219</v>
      </c>
      <c r="AQ24" s="756"/>
      <c r="AR24" s="756"/>
      <c r="AS24" s="756"/>
      <c r="AT24" s="756"/>
      <c r="AU24" s="756"/>
      <c r="AV24" s="756"/>
      <c r="AW24" s="756"/>
      <c r="AX24" s="756"/>
      <c r="AY24" s="756"/>
      <c r="AZ24" s="756"/>
      <c r="BA24" s="756"/>
      <c r="BB24" s="756"/>
      <c r="BC24" s="756"/>
      <c r="BD24" s="756"/>
      <c r="BE24" s="756"/>
      <c r="BF24" s="751"/>
      <c r="BG24" s="641" t="s">
        <v>98</v>
      </c>
      <c r="BH24" s="644"/>
      <c r="BI24" s="644"/>
      <c r="BJ24" s="644"/>
      <c r="BK24" s="644"/>
      <c r="BL24" s="644"/>
      <c r="BM24" s="644"/>
      <c r="BN24" s="645"/>
      <c r="BO24" s="703" t="s">
        <v>98</v>
      </c>
      <c r="BP24" s="703"/>
      <c r="BQ24" s="703"/>
      <c r="BR24" s="703"/>
      <c r="BS24" s="649" t="s">
        <v>503</v>
      </c>
      <c r="BT24" s="644"/>
      <c r="BU24" s="644"/>
      <c r="BV24" s="644"/>
      <c r="BW24" s="644"/>
      <c r="BX24" s="644"/>
      <c r="BY24" s="644"/>
      <c r="BZ24" s="644"/>
      <c r="CA24" s="644"/>
      <c r="CB24" s="684"/>
      <c r="CD24" s="712" t="s">
        <v>220</v>
      </c>
      <c r="CE24" s="713"/>
      <c r="CF24" s="713"/>
      <c r="CG24" s="713"/>
      <c r="CH24" s="713"/>
      <c r="CI24" s="713"/>
      <c r="CJ24" s="713"/>
      <c r="CK24" s="713"/>
      <c r="CL24" s="713"/>
      <c r="CM24" s="713"/>
      <c r="CN24" s="713"/>
      <c r="CO24" s="713"/>
      <c r="CP24" s="713"/>
      <c r="CQ24" s="714"/>
      <c r="CR24" s="706">
        <v>39318560</v>
      </c>
      <c r="CS24" s="707"/>
      <c r="CT24" s="707"/>
      <c r="CU24" s="707"/>
      <c r="CV24" s="707"/>
      <c r="CW24" s="707"/>
      <c r="CX24" s="707"/>
      <c r="CY24" s="753"/>
      <c r="CZ24" s="754">
        <v>53.9</v>
      </c>
      <c r="DA24" s="723"/>
      <c r="DB24" s="723"/>
      <c r="DC24" s="757"/>
      <c r="DD24" s="752">
        <v>24985105</v>
      </c>
      <c r="DE24" s="707"/>
      <c r="DF24" s="707"/>
      <c r="DG24" s="707"/>
      <c r="DH24" s="707"/>
      <c r="DI24" s="707"/>
      <c r="DJ24" s="707"/>
      <c r="DK24" s="753"/>
      <c r="DL24" s="752">
        <v>24899350</v>
      </c>
      <c r="DM24" s="707"/>
      <c r="DN24" s="707"/>
      <c r="DO24" s="707"/>
      <c r="DP24" s="707"/>
      <c r="DQ24" s="707"/>
      <c r="DR24" s="707"/>
      <c r="DS24" s="707"/>
      <c r="DT24" s="707"/>
      <c r="DU24" s="707"/>
      <c r="DV24" s="753"/>
      <c r="DW24" s="754">
        <v>57.1</v>
      </c>
      <c r="DX24" s="723"/>
      <c r="DY24" s="723"/>
      <c r="DZ24" s="723"/>
      <c r="EA24" s="723"/>
      <c r="EB24" s="723"/>
      <c r="EC24" s="755"/>
    </row>
    <row r="25" spans="2:133" ht="11.25" customHeight="1" x14ac:dyDescent="0.15">
      <c r="B25" s="638" t="s">
        <v>221</v>
      </c>
      <c r="C25" s="639"/>
      <c r="D25" s="639"/>
      <c r="E25" s="639"/>
      <c r="F25" s="639"/>
      <c r="G25" s="639"/>
      <c r="H25" s="639"/>
      <c r="I25" s="639"/>
      <c r="J25" s="639"/>
      <c r="K25" s="639"/>
      <c r="L25" s="639"/>
      <c r="M25" s="639"/>
      <c r="N25" s="639"/>
      <c r="O25" s="639"/>
      <c r="P25" s="639"/>
      <c r="Q25" s="640"/>
      <c r="R25" s="641">
        <v>818333</v>
      </c>
      <c r="S25" s="644"/>
      <c r="T25" s="644"/>
      <c r="U25" s="644"/>
      <c r="V25" s="644"/>
      <c r="W25" s="644"/>
      <c r="X25" s="644"/>
      <c r="Y25" s="645"/>
      <c r="Z25" s="703">
        <v>1.1000000000000001</v>
      </c>
      <c r="AA25" s="703"/>
      <c r="AB25" s="703"/>
      <c r="AC25" s="703"/>
      <c r="AD25" s="704">
        <v>51247</v>
      </c>
      <c r="AE25" s="704"/>
      <c r="AF25" s="704"/>
      <c r="AG25" s="704"/>
      <c r="AH25" s="704"/>
      <c r="AI25" s="704"/>
      <c r="AJ25" s="704"/>
      <c r="AK25" s="704"/>
      <c r="AL25" s="646">
        <v>0.1</v>
      </c>
      <c r="AM25" s="647"/>
      <c r="AN25" s="647"/>
      <c r="AO25" s="705"/>
      <c r="AP25" s="749" t="s">
        <v>222</v>
      </c>
      <c r="AQ25" s="756"/>
      <c r="AR25" s="756"/>
      <c r="AS25" s="756"/>
      <c r="AT25" s="756"/>
      <c r="AU25" s="756"/>
      <c r="AV25" s="756"/>
      <c r="AW25" s="756"/>
      <c r="AX25" s="756"/>
      <c r="AY25" s="756"/>
      <c r="AZ25" s="756"/>
      <c r="BA25" s="756"/>
      <c r="BB25" s="756"/>
      <c r="BC25" s="756"/>
      <c r="BD25" s="756"/>
      <c r="BE25" s="756"/>
      <c r="BF25" s="751"/>
      <c r="BG25" s="641" t="s">
        <v>494</v>
      </c>
      <c r="BH25" s="644"/>
      <c r="BI25" s="644"/>
      <c r="BJ25" s="644"/>
      <c r="BK25" s="644"/>
      <c r="BL25" s="644"/>
      <c r="BM25" s="644"/>
      <c r="BN25" s="645"/>
      <c r="BO25" s="703" t="s">
        <v>494</v>
      </c>
      <c r="BP25" s="703"/>
      <c r="BQ25" s="703"/>
      <c r="BR25" s="703"/>
      <c r="BS25" s="649" t="s">
        <v>494</v>
      </c>
      <c r="BT25" s="644"/>
      <c r="BU25" s="644"/>
      <c r="BV25" s="644"/>
      <c r="BW25" s="644"/>
      <c r="BX25" s="644"/>
      <c r="BY25" s="644"/>
      <c r="BZ25" s="644"/>
      <c r="CA25" s="644"/>
      <c r="CB25" s="684"/>
      <c r="CD25" s="685" t="s">
        <v>514</v>
      </c>
      <c r="CE25" s="682"/>
      <c r="CF25" s="682"/>
      <c r="CG25" s="682"/>
      <c r="CH25" s="682"/>
      <c r="CI25" s="682"/>
      <c r="CJ25" s="682"/>
      <c r="CK25" s="682"/>
      <c r="CL25" s="682"/>
      <c r="CM25" s="682"/>
      <c r="CN25" s="682"/>
      <c r="CO25" s="682"/>
      <c r="CP25" s="682"/>
      <c r="CQ25" s="683"/>
      <c r="CR25" s="641">
        <v>12433670</v>
      </c>
      <c r="CS25" s="642"/>
      <c r="CT25" s="642"/>
      <c r="CU25" s="642"/>
      <c r="CV25" s="642"/>
      <c r="CW25" s="642"/>
      <c r="CX25" s="642"/>
      <c r="CY25" s="643"/>
      <c r="CZ25" s="646">
        <v>17</v>
      </c>
      <c r="DA25" s="675"/>
      <c r="DB25" s="675"/>
      <c r="DC25" s="676"/>
      <c r="DD25" s="649">
        <v>11324474</v>
      </c>
      <c r="DE25" s="642"/>
      <c r="DF25" s="642"/>
      <c r="DG25" s="642"/>
      <c r="DH25" s="642"/>
      <c r="DI25" s="642"/>
      <c r="DJ25" s="642"/>
      <c r="DK25" s="643"/>
      <c r="DL25" s="649">
        <v>11277207</v>
      </c>
      <c r="DM25" s="642"/>
      <c r="DN25" s="642"/>
      <c r="DO25" s="642"/>
      <c r="DP25" s="642"/>
      <c r="DQ25" s="642"/>
      <c r="DR25" s="642"/>
      <c r="DS25" s="642"/>
      <c r="DT25" s="642"/>
      <c r="DU25" s="642"/>
      <c r="DV25" s="643"/>
      <c r="DW25" s="646">
        <v>25.9</v>
      </c>
      <c r="DX25" s="675"/>
      <c r="DY25" s="675"/>
      <c r="DZ25" s="675"/>
      <c r="EA25" s="675"/>
      <c r="EB25" s="675"/>
      <c r="EC25" s="677"/>
    </row>
    <row r="26" spans="2:133" ht="11.25" customHeight="1" x14ac:dyDescent="0.15">
      <c r="B26" s="638" t="s">
        <v>223</v>
      </c>
      <c r="C26" s="639"/>
      <c r="D26" s="639"/>
      <c r="E26" s="639"/>
      <c r="F26" s="639"/>
      <c r="G26" s="639"/>
      <c r="H26" s="639"/>
      <c r="I26" s="639"/>
      <c r="J26" s="639"/>
      <c r="K26" s="639"/>
      <c r="L26" s="639"/>
      <c r="M26" s="639"/>
      <c r="N26" s="639"/>
      <c r="O26" s="639"/>
      <c r="P26" s="639"/>
      <c r="Q26" s="640"/>
      <c r="R26" s="641">
        <v>447258</v>
      </c>
      <c r="S26" s="644"/>
      <c r="T26" s="644"/>
      <c r="U26" s="644"/>
      <c r="V26" s="644"/>
      <c r="W26" s="644"/>
      <c r="X26" s="644"/>
      <c r="Y26" s="645"/>
      <c r="Z26" s="703">
        <v>0.6</v>
      </c>
      <c r="AA26" s="703"/>
      <c r="AB26" s="703"/>
      <c r="AC26" s="703"/>
      <c r="AD26" s="704" t="s">
        <v>98</v>
      </c>
      <c r="AE26" s="704"/>
      <c r="AF26" s="704"/>
      <c r="AG26" s="704"/>
      <c r="AH26" s="704"/>
      <c r="AI26" s="704"/>
      <c r="AJ26" s="704"/>
      <c r="AK26" s="704"/>
      <c r="AL26" s="646" t="s">
        <v>503</v>
      </c>
      <c r="AM26" s="647"/>
      <c r="AN26" s="647"/>
      <c r="AO26" s="705"/>
      <c r="AP26" s="749" t="s">
        <v>224</v>
      </c>
      <c r="AQ26" s="750"/>
      <c r="AR26" s="750"/>
      <c r="AS26" s="750"/>
      <c r="AT26" s="750"/>
      <c r="AU26" s="750"/>
      <c r="AV26" s="750"/>
      <c r="AW26" s="750"/>
      <c r="AX26" s="750"/>
      <c r="AY26" s="750"/>
      <c r="AZ26" s="750"/>
      <c r="BA26" s="750"/>
      <c r="BB26" s="750"/>
      <c r="BC26" s="750"/>
      <c r="BD26" s="750"/>
      <c r="BE26" s="750"/>
      <c r="BF26" s="751"/>
      <c r="BG26" s="641" t="s">
        <v>98</v>
      </c>
      <c r="BH26" s="644"/>
      <c r="BI26" s="644"/>
      <c r="BJ26" s="644"/>
      <c r="BK26" s="644"/>
      <c r="BL26" s="644"/>
      <c r="BM26" s="644"/>
      <c r="BN26" s="645"/>
      <c r="BO26" s="703" t="s">
        <v>98</v>
      </c>
      <c r="BP26" s="703"/>
      <c r="BQ26" s="703"/>
      <c r="BR26" s="703"/>
      <c r="BS26" s="649" t="s">
        <v>98</v>
      </c>
      <c r="BT26" s="644"/>
      <c r="BU26" s="644"/>
      <c r="BV26" s="644"/>
      <c r="BW26" s="644"/>
      <c r="BX26" s="644"/>
      <c r="BY26" s="644"/>
      <c r="BZ26" s="644"/>
      <c r="CA26" s="644"/>
      <c r="CB26" s="684"/>
      <c r="CD26" s="685" t="s">
        <v>225</v>
      </c>
      <c r="CE26" s="682"/>
      <c r="CF26" s="682"/>
      <c r="CG26" s="682"/>
      <c r="CH26" s="682"/>
      <c r="CI26" s="682"/>
      <c r="CJ26" s="682"/>
      <c r="CK26" s="682"/>
      <c r="CL26" s="682"/>
      <c r="CM26" s="682"/>
      <c r="CN26" s="682"/>
      <c r="CO26" s="682"/>
      <c r="CP26" s="682"/>
      <c r="CQ26" s="683"/>
      <c r="CR26" s="641">
        <v>8498272</v>
      </c>
      <c r="CS26" s="644"/>
      <c r="CT26" s="644"/>
      <c r="CU26" s="644"/>
      <c r="CV26" s="644"/>
      <c r="CW26" s="644"/>
      <c r="CX26" s="644"/>
      <c r="CY26" s="645"/>
      <c r="CZ26" s="646">
        <v>11.6</v>
      </c>
      <c r="DA26" s="675"/>
      <c r="DB26" s="675"/>
      <c r="DC26" s="676"/>
      <c r="DD26" s="649">
        <v>7569668</v>
      </c>
      <c r="DE26" s="644"/>
      <c r="DF26" s="644"/>
      <c r="DG26" s="644"/>
      <c r="DH26" s="644"/>
      <c r="DI26" s="644"/>
      <c r="DJ26" s="644"/>
      <c r="DK26" s="645"/>
      <c r="DL26" s="649" t="s">
        <v>98</v>
      </c>
      <c r="DM26" s="644"/>
      <c r="DN26" s="644"/>
      <c r="DO26" s="644"/>
      <c r="DP26" s="644"/>
      <c r="DQ26" s="644"/>
      <c r="DR26" s="644"/>
      <c r="DS26" s="644"/>
      <c r="DT26" s="644"/>
      <c r="DU26" s="644"/>
      <c r="DV26" s="645"/>
      <c r="DW26" s="646" t="s">
        <v>98</v>
      </c>
      <c r="DX26" s="675"/>
      <c r="DY26" s="675"/>
      <c r="DZ26" s="675"/>
      <c r="EA26" s="675"/>
      <c r="EB26" s="675"/>
      <c r="EC26" s="677"/>
    </row>
    <row r="27" spans="2:133" ht="11.25" customHeight="1" x14ac:dyDescent="0.15">
      <c r="B27" s="638" t="s">
        <v>226</v>
      </c>
      <c r="C27" s="639"/>
      <c r="D27" s="639"/>
      <c r="E27" s="639"/>
      <c r="F27" s="639"/>
      <c r="G27" s="639"/>
      <c r="H27" s="639"/>
      <c r="I27" s="639"/>
      <c r="J27" s="639"/>
      <c r="K27" s="639"/>
      <c r="L27" s="639"/>
      <c r="M27" s="639"/>
      <c r="N27" s="639"/>
      <c r="O27" s="639"/>
      <c r="P27" s="639"/>
      <c r="Q27" s="640"/>
      <c r="R27" s="641">
        <v>11123525</v>
      </c>
      <c r="S27" s="644"/>
      <c r="T27" s="644"/>
      <c r="U27" s="644"/>
      <c r="V27" s="644"/>
      <c r="W27" s="644"/>
      <c r="X27" s="644"/>
      <c r="Y27" s="645"/>
      <c r="Z27" s="703">
        <v>14.7</v>
      </c>
      <c r="AA27" s="703"/>
      <c r="AB27" s="703"/>
      <c r="AC27" s="703"/>
      <c r="AD27" s="704" t="s">
        <v>98</v>
      </c>
      <c r="AE27" s="704"/>
      <c r="AF27" s="704"/>
      <c r="AG27" s="704"/>
      <c r="AH27" s="704"/>
      <c r="AI27" s="704"/>
      <c r="AJ27" s="704"/>
      <c r="AK27" s="704"/>
      <c r="AL27" s="646" t="s">
        <v>98</v>
      </c>
      <c r="AM27" s="647"/>
      <c r="AN27" s="647"/>
      <c r="AO27" s="705"/>
      <c r="AP27" s="638" t="s">
        <v>227</v>
      </c>
      <c r="AQ27" s="639"/>
      <c r="AR27" s="639"/>
      <c r="AS27" s="639"/>
      <c r="AT27" s="639"/>
      <c r="AU27" s="639"/>
      <c r="AV27" s="639"/>
      <c r="AW27" s="639"/>
      <c r="AX27" s="639"/>
      <c r="AY27" s="639"/>
      <c r="AZ27" s="639"/>
      <c r="BA27" s="639"/>
      <c r="BB27" s="639"/>
      <c r="BC27" s="639"/>
      <c r="BD27" s="639"/>
      <c r="BE27" s="639"/>
      <c r="BF27" s="640"/>
      <c r="BG27" s="641">
        <v>30599323</v>
      </c>
      <c r="BH27" s="644"/>
      <c r="BI27" s="644"/>
      <c r="BJ27" s="644"/>
      <c r="BK27" s="644"/>
      <c r="BL27" s="644"/>
      <c r="BM27" s="644"/>
      <c r="BN27" s="645"/>
      <c r="BO27" s="703">
        <v>100</v>
      </c>
      <c r="BP27" s="703"/>
      <c r="BQ27" s="703"/>
      <c r="BR27" s="703"/>
      <c r="BS27" s="649">
        <v>534362</v>
      </c>
      <c r="BT27" s="644"/>
      <c r="BU27" s="644"/>
      <c r="BV27" s="644"/>
      <c r="BW27" s="644"/>
      <c r="BX27" s="644"/>
      <c r="BY27" s="644"/>
      <c r="BZ27" s="644"/>
      <c r="CA27" s="644"/>
      <c r="CB27" s="684"/>
      <c r="CD27" s="685" t="s">
        <v>228</v>
      </c>
      <c r="CE27" s="682"/>
      <c r="CF27" s="682"/>
      <c r="CG27" s="682"/>
      <c r="CH27" s="682"/>
      <c r="CI27" s="682"/>
      <c r="CJ27" s="682"/>
      <c r="CK27" s="682"/>
      <c r="CL27" s="682"/>
      <c r="CM27" s="682"/>
      <c r="CN27" s="682"/>
      <c r="CO27" s="682"/>
      <c r="CP27" s="682"/>
      <c r="CQ27" s="683"/>
      <c r="CR27" s="641">
        <v>19802919</v>
      </c>
      <c r="CS27" s="642"/>
      <c r="CT27" s="642"/>
      <c r="CU27" s="642"/>
      <c r="CV27" s="642"/>
      <c r="CW27" s="642"/>
      <c r="CX27" s="642"/>
      <c r="CY27" s="643"/>
      <c r="CZ27" s="646">
        <v>27.1</v>
      </c>
      <c r="DA27" s="675"/>
      <c r="DB27" s="675"/>
      <c r="DC27" s="676"/>
      <c r="DD27" s="649">
        <v>6774690</v>
      </c>
      <c r="DE27" s="642"/>
      <c r="DF27" s="642"/>
      <c r="DG27" s="642"/>
      <c r="DH27" s="642"/>
      <c r="DI27" s="642"/>
      <c r="DJ27" s="642"/>
      <c r="DK27" s="643"/>
      <c r="DL27" s="649">
        <v>6736202</v>
      </c>
      <c r="DM27" s="642"/>
      <c r="DN27" s="642"/>
      <c r="DO27" s="642"/>
      <c r="DP27" s="642"/>
      <c r="DQ27" s="642"/>
      <c r="DR27" s="642"/>
      <c r="DS27" s="642"/>
      <c r="DT27" s="642"/>
      <c r="DU27" s="642"/>
      <c r="DV27" s="643"/>
      <c r="DW27" s="646">
        <v>15.5</v>
      </c>
      <c r="DX27" s="675"/>
      <c r="DY27" s="675"/>
      <c r="DZ27" s="675"/>
      <c r="EA27" s="675"/>
      <c r="EB27" s="675"/>
      <c r="EC27" s="677"/>
    </row>
    <row r="28" spans="2:133" ht="11.25" customHeight="1" x14ac:dyDescent="0.15">
      <c r="B28" s="746" t="s">
        <v>229</v>
      </c>
      <c r="C28" s="747"/>
      <c r="D28" s="747"/>
      <c r="E28" s="747"/>
      <c r="F28" s="747"/>
      <c r="G28" s="747"/>
      <c r="H28" s="747"/>
      <c r="I28" s="747"/>
      <c r="J28" s="747"/>
      <c r="K28" s="747"/>
      <c r="L28" s="747"/>
      <c r="M28" s="747"/>
      <c r="N28" s="747"/>
      <c r="O28" s="747"/>
      <c r="P28" s="747"/>
      <c r="Q28" s="748"/>
      <c r="R28" s="641" t="s">
        <v>98</v>
      </c>
      <c r="S28" s="644"/>
      <c r="T28" s="644"/>
      <c r="U28" s="644"/>
      <c r="V28" s="644"/>
      <c r="W28" s="644"/>
      <c r="X28" s="644"/>
      <c r="Y28" s="645"/>
      <c r="Z28" s="703" t="s">
        <v>503</v>
      </c>
      <c r="AA28" s="703"/>
      <c r="AB28" s="703"/>
      <c r="AC28" s="703"/>
      <c r="AD28" s="704" t="s">
        <v>98</v>
      </c>
      <c r="AE28" s="704"/>
      <c r="AF28" s="704"/>
      <c r="AG28" s="704"/>
      <c r="AH28" s="704"/>
      <c r="AI28" s="704"/>
      <c r="AJ28" s="704"/>
      <c r="AK28" s="704"/>
      <c r="AL28" s="646" t="s">
        <v>503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515</v>
      </c>
      <c r="CE28" s="682"/>
      <c r="CF28" s="682"/>
      <c r="CG28" s="682"/>
      <c r="CH28" s="682"/>
      <c r="CI28" s="682"/>
      <c r="CJ28" s="682"/>
      <c r="CK28" s="682"/>
      <c r="CL28" s="682"/>
      <c r="CM28" s="682"/>
      <c r="CN28" s="682"/>
      <c r="CO28" s="682"/>
      <c r="CP28" s="682"/>
      <c r="CQ28" s="683"/>
      <c r="CR28" s="641">
        <v>7081971</v>
      </c>
      <c r="CS28" s="644"/>
      <c r="CT28" s="644"/>
      <c r="CU28" s="644"/>
      <c r="CV28" s="644"/>
      <c r="CW28" s="644"/>
      <c r="CX28" s="644"/>
      <c r="CY28" s="645"/>
      <c r="CZ28" s="646">
        <v>9.6999999999999993</v>
      </c>
      <c r="DA28" s="675"/>
      <c r="DB28" s="675"/>
      <c r="DC28" s="676"/>
      <c r="DD28" s="649">
        <v>6885941</v>
      </c>
      <c r="DE28" s="644"/>
      <c r="DF28" s="644"/>
      <c r="DG28" s="644"/>
      <c r="DH28" s="644"/>
      <c r="DI28" s="644"/>
      <c r="DJ28" s="644"/>
      <c r="DK28" s="645"/>
      <c r="DL28" s="649">
        <v>6885941</v>
      </c>
      <c r="DM28" s="644"/>
      <c r="DN28" s="644"/>
      <c r="DO28" s="644"/>
      <c r="DP28" s="644"/>
      <c r="DQ28" s="644"/>
      <c r="DR28" s="644"/>
      <c r="DS28" s="644"/>
      <c r="DT28" s="644"/>
      <c r="DU28" s="644"/>
      <c r="DV28" s="645"/>
      <c r="DW28" s="646">
        <v>15.8</v>
      </c>
      <c r="DX28" s="675"/>
      <c r="DY28" s="675"/>
      <c r="DZ28" s="675"/>
      <c r="EA28" s="675"/>
      <c r="EB28" s="675"/>
      <c r="EC28" s="677"/>
    </row>
    <row r="29" spans="2:133" ht="11.25" customHeight="1" x14ac:dyDescent="0.15">
      <c r="B29" s="638" t="s">
        <v>230</v>
      </c>
      <c r="C29" s="639"/>
      <c r="D29" s="639"/>
      <c r="E29" s="639"/>
      <c r="F29" s="639"/>
      <c r="G29" s="639"/>
      <c r="H29" s="639"/>
      <c r="I29" s="639"/>
      <c r="J29" s="639"/>
      <c r="K29" s="639"/>
      <c r="L29" s="639"/>
      <c r="M29" s="639"/>
      <c r="N29" s="639"/>
      <c r="O29" s="639"/>
      <c r="P29" s="639"/>
      <c r="Q29" s="640"/>
      <c r="R29" s="641">
        <v>5211775</v>
      </c>
      <c r="S29" s="644"/>
      <c r="T29" s="644"/>
      <c r="U29" s="644"/>
      <c r="V29" s="644"/>
      <c r="W29" s="644"/>
      <c r="X29" s="644"/>
      <c r="Y29" s="645"/>
      <c r="Z29" s="703">
        <v>6.9</v>
      </c>
      <c r="AA29" s="703"/>
      <c r="AB29" s="703"/>
      <c r="AC29" s="703"/>
      <c r="AD29" s="704" t="s">
        <v>494</v>
      </c>
      <c r="AE29" s="704"/>
      <c r="AF29" s="704"/>
      <c r="AG29" s="704"/>
      <c r="AH29" s="704"/>
      <c r="AI29" s="704"/>
      <c r="AJ29" s="704"/>
      <c r="AK29" s="704"/>
      <c r="AL29" s="646" t="s">
        <v>98</v>
      </c>
      <c r="AM29" s="647"/>
      <c r="AN29" s="647"/>
      <c r="AO29" s="705"/>
      <c r="AP29" s="715" t="s">
        <v>164</v>
      </c>
      <c r="AQ29" s="716"/>
      <c r="AR29" s="716"/>
      <c r="AS29" s="716"/>
      <c r="AT29" s="716"/>
      <c r="AU29" s="716"/>
      <c r="AV29" s="716"/>
      <c r="AW29" s="716"/>
      <c r="AX29" s="716"/>
      <c r="AY29" s="716"/>
      <c r="AZ29" s="716"/>
      <c r="BA29" s="716"/>
      <c r="BB29" s="716"/>
      <c r="BC29" s="716"/>
      <c r="BD29" s="716"/>
      <c r="BE29" s="716"/>
      <c r="BF29" s="717"/>
      <c r="BG29" s="715" t="s">
        <v>231</v>
      </c>
      <c r="BH29" s="743"/>
      <c r="BI29" s="743"/>
      <c r="BJ29" s="743"/>
      <c r="BK29" s="743"/>
      <c r="BL29" s="743"/>
      <c r="BM29" s="743"/>
      <c r="BN29" s="743"/>
      <c r="BO29" s="743"/>
      <c r="BP29" s="743"/>
      <c r="BQ29" s="744"/>
      <c r="BR29" s="715" t="s">
        <v>232</v>
      </c>
      <c r="BS29" s="743"/>
      <c r="BT29" s="743"/>
      <c r="BU29" s="743"/>
      <c r="BV29" s="743"/>
      <c r="BW29" s="743"/>
      <c r="BX29" s="743"/>
      <c r="BY29" s="743"/>
      <c r="BZ29" s="743"/>
      <c r="CA29" s="743"/>
      <c r="CB29" s="744"/>
      <c r="CD29" s="725" t="s">
        <v>233</v>
      </c>
      <c r="CE29" s="726"/>
      <c r="CF29" s="685" t="s">
        <v>516</v>
      </c>
      <c r="CG29" s="682"/>
      <c r="CH29" s="682"/>
      <c r="CI29" s="682"/>
      <c r="CJ29" s="682"/>
      <c r="CK29" s="682"/>
      <c r="CL29" s="682"/>
      <c r="CM29" s="682"/>
      <c r="CN29" s="682"/>
      <c r="CO29" s="682"/>
      <c r="CP29" s="682"/>
      <c r="CQ29" s="683"/>
      <c r="CR29" s="641">
        <v>7081258</v>
      </c>
      <c r="CS29" s="642"/>
      <c r="CT29" s="642"/>
      <c r="CU29" s="642"/>
      <c r="CV29" s="642"/>
      <c r="CW29" s="642"/>
      <c r="CX29" s="642"/>
      <c r="CY29" s="643"/>
      <c r="CZ29" s="646">
        <v>9.6999999999999993</v>
      </c>
      <c r="DA29" s="675"/>
      <c r="DB29" s="675"/>
      <c r="DC29" s="676"/>
      <c r="DD29" s="649">
        <v>6885228</v>
      </c>
      <c r="DE29" s="642"/>
      <c r="DF29" s="642"/>
      <c r="DG29" s="642"/>
      <c r="DH29" s="642"/>
      <c r="DI29" s="642"/>
      <c r="DJ29" s="642"/>
      <c r="DK29" s="643"/>
      <c r="DL29" s="649">
        <v>6885228</v>
      </c>
      <c r="DM29" s="642"/>
      <c r="DN29" s="642"/>
      <c r="DO29" s="642"/>
      <c r="DP29" s="642"/>
      <c r="DQ29" s="642"/>
      <c r="DR29" s="642"/>
      <c r="DS29" s="642"/>
      <c r="DT29" s="642"/>
      <c r="DU29" s="642"/>
      <c r="DV29" s="643"/>
      <c r="DW29" s="646">
        <v>15.8</v>
      </c>
      <c r="DX29" s="675"/>
      <c r="DY29" s="675"/>
      <c r="DZ29" s="675"/>
      <c r="EA29" s="675"/>
      <c r="EB29" s="675"/>
      <c r="EC29" s="677"/>
    </row>
    <row r="30" spans="2:133" ht="11.25" customHeight="1" x14ac:dyDescent="0.15">
      <c r="B30" s="638" t="s">
        <v>234</v>
      </c>
      <c r="C30" s="639"/>
      <c r="D30" s="639"/>
      <c r="E30" s="639"/>
      <c r="F30" s="639"/>
      <c r="G30" s="639"/>
      <c r="H30" s="639"/>
      <c r="I30" s="639"/>
      <c r="J30" s="639"/>
      <c r="K30" s="639"/>
      <c r="L30" s="639"/>
      <c r="M30" s="639"/>
      <c r="N30" s="639"/>
      <c r="O30" s="639"/>
      <c r="P30" s="639"/>
      <c r="Q30" s="640"/>
      <c r="R30" s="641">
        <v>94215</v>
      </c>
      <c r="S30" s="644"/>
      <c r="T30" s="644"/>
      <c r="U30" s="644"/>
      <c r="V30" s="644"/>
      <c r="W30" s="644"/>
      <c r="X30" s="644"/>
      <c r="Y30" s="645"/>
      <c r="Z30" s="703">
        <v>0.1</v>
      </c>
      <c r="AA30" s="703"/>
      <c r="AB30" s="703"/>
      <c r="AC30" s="703"/>
      <c r="AD30" s="704">
        <v>44151</v>
      </c>
      <c r="AE30" s="704"/>
      <c r="AF30" s="704"/>
      <c r="AG30" s="704"/>
      <c r="AH30" s="704"/>
      <c r="AI30" s="704"/>
      <c r="AJ30" s="704"/>
      <c r="AK30" s="704"/>
      <c r="AL30" s="646">
        <v>0.1</v>
      </c>
      <c r="AM30" s="647"/>
      <c r="AN30" s="647"/>
      <c r="AO30" s="705"/>
      <c r="AP30" s="731" t="s">
        <v>235</v>
      </c>
      <c r="AQ30" s="732"/>
      <c r="AR30" s="732"/>
      <c r="AS30" s="732"/>
      <c r="AT30" s="737" t="s">
        <v>236</v>
      </c>
      <c r="AU30" s="351"/>
      <c r="AV30" s="351"/>
      <c r="AW30" s="351"/>
      <c r="AX30" s="740" t="s">
        <v>140</v>
      </c>
      <c r="AY30" s="741"/>
      <c r="AZ30" s="741"/>
      <c r="BA30" s="741"/>
      <c r="BB30" s="741"/>
      <c r="BC30" s="741"/>
      <c r="BD30" s="741"/>
      <c r="BE30" s="741"/>
      <c r="BF30" s="742"/>
      <c r="BG30" s="721">
        <v>98.8</v>
      </c>
      <c r="BH30" s="722"/>
      <c r="BI30" s="722"/>
      <c r="BJ30" s="722"/>
      <c r="BK30" s="722"/>
      <c r="BL30" s="722"/>
      <c r="BM30" s="723">
        <v>94</v>
      </c>
      <c r="BN30" s="722"/>
      <c r="BO30" s="722"/>
      <c r="BP30" s="722"/>
      <c r="BQ30" s="724"/>
      <c r="BR30" s="721">
        <v>98.5</v>
      </c>
      <c r="BS30" s="722"/>
      <c r="BT30" s="722"/>
      <c r="BU30" s="722"/>
      <c r="BV30" s="722"/>
      <c r="BW30" s="722"/>
      <c r="BX30" s="723">
        <v>93.1</v>
      </c>
      <c r="BY30" s="722"/>
      <c r="BZ30" s="722"/>
      <c r="CA30" s="722"/>
      <c r="CB30" s="724"/>
      <c r="CD30" s="727"/>
      <c r="CE30" s="728"/>
      <c r="CF30" s="685" t="s">
        <v>517</v>
      </c>
      <c r="CG30" s="682"/>
      <c r="CH30" s="682"/>
      <c r="CI30" s="682"/>
      <c r="CJ30" s="682"/>
      <c r="CK30" s="682"/>
      <c r="CL30" s="682"/>
      <c r="CM30" s="682"/>
      <c r="CN30" s="682"/>
      <c r="CO30" s="682"/>
      <c r="CP30" s="682"/>
      <c r="CQ30" s="683"/>
      <c r="CR30" s="641">
        <v>6565695</v>
      </c>
      <c r="CS30" s="644"/>
      <c r="CT30" s="644"/>
      <c r="CU30" s="644"/>
      <c r="CV30" s="644"/>
      <c r="CW30" s="644"/>
      <c r="CX30" s="644"/>
      <c r="CY30" s="645"/>
      <c r="CZ30" s="646">
        <v>9</v>
      </c>
      <c r="DA30" s="675"/>
      <c r="DB30" s="675"/>
      <c r="DC30" s="676"/>
      <c r="DD30" s="649">
        <v>6370060</v>
      </c>
      <c r="DE30" s="644"/>
      <c r="DF30" s="644"/>
      <c r="DG30" s="644"/>
      <c r="DH30" s="644"/>
      <c r="DI30" s="644"/>
      <c r="DJ30" s="644"/>
      <c r="DK30" s="645"/>
      <c r="DL30" s="649">
        <v>6370060</v>
      </c>
      <c r="DM30" s="644"/>
      <c r="DN30" s="644"/>
      <c r="DO30" s="644"/>
      <c r="DP30" s="644"/>
      <c r="DQ30" s="644"/>
      <c r="DR30" s="644"/>
      <c r="DS30" s="644"/>
      <c r="DT30" s="644"/>
      <c r="DU30" s="644"/>
      <c r="DV30" s="645"/>
      <c r="DW30" s="646">
        <v>14.6</v>
      </c>
      <c r="DX30" s="675"/>
      <c r="DY30" s="675"/>
      <c r="DZ30" s="675"/>
      <c r="EA30" s="675"/>
      <c r="EB30" s="675"/>
      <c r="EC30" s="677"/>
    </row>
    <row r="31" spans="2:133" ht="11.25" customHeight="1" x14ac:dyDescent="0.15">
      <c r="B31" s="638" t="s">
        <v>237</v>
      </c>
      <c r="C31" s="639"/>
      <c r="D31" s="639"/>
      <c r="E31" s="639"/>
      <c r="F31" s="639"/>
      <c r="G31" s="639"/>
      <c r="H31" s="639"/>
      <c r="I31" s="639"/>
      <c r="J31" s="639"/>
      <c r="K31" s="639"/>
      <c r="L31" s="639"/>
      <c r="M31" s="639"/>
      <c r="N31" s="639"/>
      <c r="O31" s="639"/>
      <c r="P31" s="639"/>
      <c r="Q31" s="640"/>
      <c r="R31" s="641">
        <v>57925</v>
      </c>
      <c r="S31" s="644"/>
      <c r="T31" s="644"/>
      <c r="U31" s="644"/>
      <c r="V31" s="644"/>
      <c r="W31" s="644"/>
      <c r="X31" s="644"/>
      <c r="Y31" s="645"/>
      <c r="Z31" s="703">
        <v>0.1</v>
      </c>
      <c r="AA31" s="703"/>
      <c r="AB31" s="703"/>
      <c r="AC31" s="703"/>
      <c r="AD31" s="704" t="s">
        <v>494</v>
      </c>
      <c r="AE31" s="704"/>
      <c r="AF31" s="704"/>
      <c r="AG31" s="704"/>
      <c r="AH31" s="704"/>
      <c r="AI31" s="704"/>
      <c r="AJ31" s="704"/>
      <c r="AK31" s="704"/>
      <c r="AL31" s="646" t="s">
        <v>503</v>
      </c>
      <c r="AM31" s="647"/>
      <c r="AN31" s="647"/>
      <c r="AO31" s="705"/>
      <c r="AP31" s="733"/>
      <c r="AQ31" s="734"/>
      <c r="AR31" s="734"/>
      <c r="AS31" s="734"/>
      <c r="AT31" s="738"/>
      <c r="AU31" s="352" t="s">
        <v>238</v>
      </c>
      <c r="AV31" s="352"/>
      <c r="AW31" s="352"/>
      <c r="AX31" s="638" t="s">
        <v>239</v>
      </c>
      <c r="AY31" s="639"/>
      <c r="AZ31" s="639"/>
      <c r="BA31" s="639"/>
      <c r="BB31" s="639"/>
      <c r="BC31" s="639"/>
      <c r="BD31" s="639"/>
      <c r="BE31" s="639"/>
      <c r="BF31" s="640"/>
      <c r="BG31" s="719">
        <v>98.6</v>
      </c>
      <c r="BH31" s="642"/>
      <c r="BI31" s="642"/>
      <c r="BJ31" s="642"/>
      <c r="BK31" s="642"/>
      <c r="BL31" s="642"/>
      <c r="BM31" s="647">
        <v>93.1</v>
      </c>
      <c r="BN31" s="720"/>
      <c r="BO31" s="720"/>
      <c r="BP31" s="720"/>
      <c r="BQ31" s="681"/>
      <c r="BR31" s="719">
        <v>98.2</v>
      </c>
      <c r="BS31" s="642"/>
      <c r="BT31" s="642"/>
      <c r="BU31" s="642"/>
      <c r="BV31" s="642"/>
      <c r="BW31" s="642"/>
      <c r="BX31" s="647">
        <v>92.1</v>
      </c>
      <c r="BY31" s="720"/>
      <c r="BZ31" s="720"/>
      <c r="CA31" s="720"/>
      <c r="CB31" s="681"/>
      <c r="CD31" s="727"/>
      <c r="CE31" s="728"/>
      <c r="CF31" s="685" t="s">
        <v>518</v>
      </c>
      <c r="CG31" s="682"/>
      <c r="CH31" s="682"/>
      <c r="CI31" s="682"/>
      <c r="CJ31" s="682"/>
      <c r="CK31" s="682"/>
      <c r="CL31" s="682"/>
      <c r="CM31" s="682"/>
      <c r="CN31" s="682"/>
      <c r="CO31" s="682"/>
      <c r="CP31" s="682"/>
      <c r="CQ31" s="683"/>
      <c r="CR31" s="641">
        <v>515563</v>
      </c>
      <c r="CS31" s="642"/>
      <c r="CT31" s="642"/>
      <c r="CU31" s="642"/>
      <c r="CV31" s="642"/>
      <c r="CW31" s="642"/>
      <c r="CX31" s="642"/>
      <c r="CY31" s="643"/>
      <c r="CZ31" s="646">
        <v>0.7</v>
      </c>
      <c r="DA31" s="675"/>
      <c r="DB31" s="675"/>
      <c r="DC31" s="676"/>
      <c r="DD31" s="649">
        <v>515168</v>
      </c>
      <c r="DE31" s="642"/>
      <c r="DF31" s="642"/>
      <c r="DG31" s="642"/>
      <c r="DH31" s="642"/>
      <c r="DI31" s="642"/>
      <c r="DJ31" s="642"/>
      <c r="DK31" s="643"/>
      <c r="DL31" s="649">
        <v>515168</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240</v>
      </c>
      <c r="C32" s="639"/>
      <c r="D32" s="639"/>
      <c r="E32" s="639"/>
      <c r="F32" s="639"/>
      <c r="G32" s="639"/>
      <c r="H32" s="639"/>
      <c r="I32" s="639"/>
      <c r="J32" s="639"/>
      <c r="K32" s="639"/>
      <c r="L32" s="639"/>
      <c r="M32" s="639"/>
      <c r="N32" s="639"/>
      <c r="O32" s="639"/>
      <c r="P32" s="639"/>
      <c r="Q32" s="640"/>
      <c r="R32" s="641">
        <v>2696416</v>
      </c>
      <c r="S32" s="644"/>
      <c r="T32" s="644"/>
      <c r="U32" s="644"/>
      <c r="V32" s="644"/>
      <c r="W32" s="644"/>
      <c r="X32" s="644"/>
      <c r="Y32" s="645"/>
      <c r="Z32" s="703">
        <v>3.6</v>
      </c>
      <c r="AA32" s="703"/>
      <c r="AB32" s="703"/>
      <c r="AC32" s="703"/>
      <c r="AD32" s="704" t="s">
        <v>98</v>
      </c>
      <c r="AE32" s="704"/>
      <c r="AF32" s="704"/>
      <c r="AG32" s="704"/>
      <c r="AH32" s="704"/>
      <c r="AI32" s="704"/>
      <c r="AJ32" s="704"/>
      <c r="AK32" s="704"/>
      <c r="AL32" s="646" t="s">
        <v>494</v>
      </c>
      <c r="AM32" s="647"/>
      <c r="AN32" s="647"/>
      <c r="AO32" s="705"/>
      <c r="AP32" s="735"/>
      <c r="AQ32" s="736"/>
      <c r="AR32" s="736"/>
      <c r="AS32" s="736"/>
      <c r="AT32" s="739"/>
      <c r="AU32" s="353"/>
      <c r="AV32" s="353"/>
      <c r="AW32" s="353"/>
      <c r="AX32" s="653" t="s">
        <v>241</v>
      </c>
      <c r="AY32" s="654"/>
      <c r="AZ32" s="654"/>
      <c r="BA32" s="654"/>
      <c r="BB32" s="654"/>
      <c r="BC32" s="654"/>
      <c r="BD32" s="654"/>
      <c r="BE32" s="654"/>
      <c r="BF32" s="655"/>
      <c r="BG32" s="718">
        <v>98.9</v>
      </c>
      <c r="BH32" s="657"/>
      <c r="BI32" s="657"/>
      <c r="BJ32" s="657"/>
      <c r="BK32" s="657"/>
      <c r="BL32" s="657"/>
      <c r="BM32" s="701">
        <v>94.3</v>
      </c>
      <c r="BN32" s="657"/>
      <c r="BO32" s="657"/>
      <c r="BP32" s="657"/>
      <c r="BQ32" s="694"/>
      <c r="BR32" s="718">
        <v>98.8</v>
      </c>
      <c r="BS32" s="657"/>
      <c r="BT32" s="657"/>
      <c r="BU32" s="657"/>
      <c r="BV32" s="657"/>
      <c r="BW32" s="657"/>
      <c r="BX32" s="701">
        <v>93.4</v>
      </c>
      <c r="BY32" s="657"/>
      <c r="BZ32" s="657"/>
      <c r="CA32" s="657"/>
      <c r="CB32" s="694"/>
      <c r="CD32" s="729"/>
      <c r="CE32" s="730"/>
      <c r="CF32" s="685" t="s">
        <v>519</v>
      </c>
      <c r="CG32" s="682"/>
      <c r="CH32" s="682"/>
      <c r="CI32" s="682"/>
      <c r="CJ32" s="682"/>
      <c r="CK32" s="682"/>
      <c r="CL32" s="682"/>
      <c r="CM32" s="682"/>
      <c r="CN32" s="682"/>
      <c r="CO32" s="682"/>
      <c r="CP32" s="682"/>
      <c r="CQ32" s="683"/>
      <c r="CR32" s="641">
        <v>713</v>
      </c>
      <c r="CS32" s="644"/>
      <c r="CT32" s="644"/>
      <c r="CU32" s="644"/>
      <c r="CV32" s="644"/>
      <c r="CW32" s="644"/>
      <c r="CX32" s="644"/>
      <c r="CY32" s="645"/>
      <c r="CZ32" s="646">
        <v>0</v>
      </c>
      <c r="DA32" s="675"/>
      <c r="DB32" s="675"/>
      <c r="DC32" s="676"/>
      <c r="DD32" s="649">
        <v>713</v>
      </c>
      <c r="DE32" s="644"/>
      <c r="DF32" s="644"/>
      <c r="DG32" s="644"/>
      <c r="DH32" s="644"/>
      <c r="DI32" s="644"/>
      <c r="DJ32" s="644"/>
      <c r="DK32" s="645"/>
      <c r="DL32" s="649">
        <v>713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242</v>
      </c>
      <c r="C33" s="639"/>
      <c r="D33" s="639"/>
      <c r="E33" s="639"/>
      <c r="F33" s="639"/>
      <c r="G33" s="639"/>
      <c r="H33" s="639"/>
      <c r="I33" s="639"/>
      <c r="J33" s="639"/>
      <c r="K33" s="639"/>
      <c r="L33" s="639"/>
      <c r="M33" s="639"/>
      <c r="N33" s="639"/>
      <c r="O33" s="639"/>
      <c r="P33" s="639"/>
      <c r="Q33" s="640"/>
      <c r="R33" s="641">
        <v>1306148</v>
      </c>
      <c r="S33" s="644"/>
      <c r="T33" s="644"/>
      <c r="U33" s="644"/>
      <c r="V33" s="644"/>
      <c r="W33" s="644"/>
      <c r="X33" s="644"/>
      <c r="Y33" s="645"/>
      <c r="Z33" s="703">
        <v>1.7</v>
      </c>
      <c r="AA33" s="703"/>
      <c r="AB33" s="703"/>
      <c r="AC33" s="703"/>
      <c r="AD33" s="704" t="s">
        <v>98</v>
      </c>
      <c r="AE33" s="704"/>
      <c r="AF33" s="704"/>
      <c r="AG33" s="704"/>
      <c r="AH33" s="704"/>
      <c r="AI33" s="704"/>
      <c r="AJ33" s="704"/>
      <c r="AK33" s="704"/>
      <c r="AL33" s="646" t="s">
        <v>503</v>
      </c>
      <c r="AM33" s="647"/>
      <c r="AN33" s="647"/>
      <c r="AO33" s="705"/>
      <c r="AP33" s="200"/>
      <c r="AQ33" s="201"/>
      <c r="AR33" s="352"/>
      <c r="AS33" s="351"/>
      <c r="AT33" s="351"/>
      <c r="AU33" s="351"/>
      <c r="AV33" s="351"/>
      <c r="AW33" s="351"/>
      <c r="AX33" s="351"/>
      <c r="AY33" s="351"/>
      <c r="AZ33" s="351"/>
      <c r="BA33" s="351"/>
      <c r="BB33" s="351"/>
      <c r="BC33" s="351"/>
      <c r="BD33" s="351"/>
      <c r="BE33" s="351"/>
      <c r="BF33" s="35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5" t="s">
        <v>243</v>
      </c>
      <c r="CE33" s="682"/>
      <c r="CF33" s="682"/>
      <c r="CG33" s="682"/>
      <c r="CH33" s="682"/>
      <c r="CI33" s="682"/>
      <c r="CJ33" s="682"/>
      <c r="CK33" s="682"/>
      <c r="CL33" s="682"/>
      <c r="CM33" s="682"/>
      <c r="CN33" s="682"/>
      <c r="CO33" s="682"/>
      <c r="CP33" s="682"/>
      <c r="CQ33" s="683"/>
      <c r="CR33" s="641">
        <v>25028752</v>
      </c>
      <c r="CS33" s="642"/>
      <c r="CT33" s="642"/>
      <c r="CU33" s="642"/>
      <c r="CV33" s="642"/>
      <c r="CW33" s="642"/>
      <c r="CX33" s="642"/>
      <c r="CY33" s="643"/>
      <c r="CZ33" s="646">
        <v>34.299999999999997</v>
      </c>
      <c r="DA33" s="675"/>
      <c r="DB33" s="675"/>
      <c r="DC33" s="676"/>
      <c r="DD33" s="649">
        <v>19053923</v>
      </c>
      <c r="DE33" s="642"/>
      <c r="DF33" s="642"/>
      <c r="DG33" s="642"/>
      <c r="DH33" s="642"/>
      <c r="DI33" s="642"/>
      <c r="DJ33" s="642"/>
      <c r="DK33" s="643"/>
      <c r="DL33" s="649">
        <v>16632644</v>
      </c>
      <c r="DM33" s="642"/>
      <c r="DN33" s="642"/>
      <c r="DO33" s="642"/>
      <c r="DP33" s="642"/>
      <c r="DQ33" s="642"/>
      <c r="DR33" s="642"/>
      <c r="DS33" s="642"/>
      <c r="DT33" s="642"/>
      <c r="DU33" s="642"/>
      <c r="DV33" s="643"/>
      <c r="DW33" s="646">
        <v>38.200000000000003</v>
      </c>
      <c r="DX33" s="675"/>
      <c r="DY33" s="675"/>
      <c r="DZ33" s="675"/>
      <c r="EA33" s="675"/>
      <c r="EB33" s="675"/>
      <c r="EC33" s="677"/>
    </row>
    <row r="34" spans="2:133" ht="11.25" customHeight="1" x14ac:dyDescent="0.15">
      <c r="B34" s="638" t="s">
        <v>244</v>
      </c>
      <c r="C34" s="639"/>
      <c r="D34" s="639"/>
      <c r="E34" s="639"/>
      <c r="F34" s="639"/>
      <c r="G34" s="639"/>
      <c r="H34" s="639"/>
      <c r="I34" s="639"/>
      <c r="J34" s="639"/>
      <c r="K34" s="639"/>
      <c r="L34" s="639"/>
      <c r="M34" s="639"/>
      <c r="N34" s="639"/>
      <c r="O34" s="639"/>
      <c r="P34" s="639"/>
      <c r="Q34" s="640"/>
      <c r="R34" s="641">
        <v>3956003</v>
      </c>
      <c r="S34" s="644"/>
      <c r="T34" s="644"/>
      <c r="U34" s="644"/>
      <c r="V34" s="644"/>
      <c r="W34" s="644"/>
      <c r="X34" s="644"/>
      <c r="Y34" s="645"/>
      <c r="Z34" s="703">
        <v>5.2</v>
      </c>
      <c r="AA34" s="703"/>
      <c r="AB34" s="703"/>
      <c r="AC34" s="703"/>
      <c r="AD34" s="704">
        <v>77185</v>
      </c>
      <c r="AE34" s="704"/>
      <c r="AF34" s="704"/>
      <c r="AG34" s="704"/>
      <c r="AH34" s="704"/>
      <c r="AI34" s="704"/>
      <c r="AJ34" s="704"/>
      <c r="AK34" s="704"/>
      <c r="AL34" s="646">
        <v>0.2</v>
      </c>
      <c r="AM34" s="647"/>
      <c r="AN34" s="647"/>
      <c r="AO34" s="705"/>
      <c r="AP34" s="202"/>
      <c r="AQ34" s="715" t="s">
        <v>245</v>
      </c>
      <c r="AR34" s="716"/>
      <c r="AS34" s="716"/>
      <c r="AT34" s="716"/>
      <c r="AU34" s="716"/>
      <c r="AV34" s="716"/>
      <c r="AW34" s="716"/>
      <c r="AX34" s="716"/>
      <c r="AY34" s="716"/>
      <c r="AZ34" s="716"/>
      <c r="BA34" s="716"/>
      <c r="BB34" s="716"/>
      <c r="BC34" s="716"/>
      <c r="BD34" s="716"/>
      <c r="BE34" s="716"/>
      <c r="BF34" s="717"/>
      <c r="BG34" s="715" t="s">
        <v>246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520</v>
      </c>
      <c r="CE34" s="682"/>
      <c r="CF34" s="682"/>
      <c r="CG34" s="682"/>
      <c r="CH34" s="682"/>
      <c r="CI34" s="682"/>
      <c r="CJ34" s="682"/>
      <c r="CK34" s="682"/>
      <c r="CL34" s="682"/>
      <c r="CM34" s="682"/>
      <c r="CN34" s="682"/>
      <c r="CO34" s="682"/>
      <c r="CP34" s="682"/>
      <c r="CQ34" s="683"/>
      <c r="CR34" s="641">
        <v>11089847</v>
      </c>
      <c r="CS34" s="644"/>
      <c r="CT34" s="644"/>
      <c r="CU34" s="644"/>
      <c r="CV34" s="644"/>
      <c r="CW34" s="644"/>
      <c r="CX34" s="644"/>
      <c r="CY34" s="645"/>
      <c r="CZ34" s="646">
        <v>15.2</v>
      </c>
      <c r="DA34" s="675"/>
      <c r="DB34" s="675"/>
      <c r="DC34" s="676"/>
      <c r="DD34" s="649">
        <v>8782436</v>
      </c>
      <c r="DE34" s="644"/>
      <c r="DF34" s="644"/>
      <c r="DG34" s="644"/>
      <c r="DH34" s="644"/>
      <c r="DI34" s="644"/>
      <c r="DJ34" s="644"/>
      <c r="DK34" s="645"/>
      <c r="DL34" s="649">
        <v>8221901</v>
      </c>
      <c r="DM34" s="644"/>
      <c r="DN34" s="644"/>
      <c r="DO34" s="644"/>
      <c r="DP34" s="644"/>
      <c r="DQ34" s="644"/>
      <c r="DR34" s="644"/>
      <c r="DS34" s="644"/>
      <c r="DT34" s="644"/>
      <c r="DU34" s="644"/>
      <c r="DV34" s="645"/>
      <c r="DW34" s="646">
        <v>18.899999999999999</v>
      </c>
      <c r="DX34" s="675"/>
      <c r="DY34" s="675"/>
      <c r="DZ34" s="675"/>
      <c r="EA34" s="675"/>
      <c r="EB34" s="675"/>
      <c r="EC34" s="677"/>
    </row>
    <row r="35" spans="2:133" ht="11.25" customHeight="1" x14ac:dyDescent="0.15">
      <c r="B35" s="638" t="s">
        <v>247</v>
      </c>
      <c r="C35" s="639"/>
      <c r="D35" s="639"/>
      <c r="E35" s="639"/>
      <c r="F35" s="639"/>
      <c r="G35" s="639"/>
      <c r="H35" s="639"/>
      <c r="I35" s="639"/>
      <c r="J35" s="639"/>
      <c r="K35" s="639"/>
      <c r="L35" s="639"/>
      <c r="M35" s="639"/>
      <c r="N35" s="639"/>
      <c r="O35" s="639"/>
      <c r="P35" s="639"/>
      <c r="Q35" s="640"/>
      <c r="R35" s="641">
        <v>5986400</v>
      </c>
      <c r="S35" s="644"/>
      <c r="T35" s="644"/>
      <c r="U35" s="644"/>
      <c r="V35" s="644"/>
      <c r="W35" s="644"/>
      <c r="X35" s="644"/>
      <c r="Y35" s="645"/>
      <c r="Z35" s="703">
        <v>7.9</v>
      </c>
      <c r="AA35" s="703"/>
      <c r="AB35" s="703"/>
      <c r="AC35" s="703"/>
      <c r="AD35" s="704" t="s">
        <v>503</v>
      </c>
      <c r="AE35" s="704"/>
      <c r="AF35" s="704"/>
      <c r="AG35" s="704"/>
      <c r="AH35" s="704"/>
      <c r="AI35" s="704"/>
      <c r="AJ35" s="704"/>
      <c r="AK35" s="704"/>
      <c r="AL35" s="646" t="s">
        <v>98</v>
      </c>
      <c r="AM35" s="647"/>
      <c r="AN35" s="647"/>
      <c r="AO35" s="705"/>
      <c r="AP35" s="202"/>
      <c r="AQ35" s="709" t="s">
        <v>248</v>
      </c>
      <c r="AR35" s="710"/>
      <c r="AS35" s="710"/>
      <c r="AT35" s="710"/>
      <c r="AU35" s="710"/>
      <c r="AV35" s="710"/>
      <c r="AW35" s="710"/>
      <c r="AX35" s="710"/>
      <c r="AY35" s="711"/>
      <c r="AZ35" s="706">
        <v>8854548</v>
      </c>
      <c r="BA35" s="707"/>
      <c r="BB35" s="707"/>
      <c r="BC35" s="707"/>
      <c r="BD35" s="707"/>
      <c r="BE35" s="707"/>
      <c r="BF35" s="708"/>
      <c r="BG35" s="712" t="s">
        <v>249</v>
      </c>
      <c r="BH35" s="713"/>
      <c r="BI35" s="713"/>
      <c r="BJ35" s="713"/>
      <c r="BK35" s="713"/>
      <c r="BL35" s="713"/>
      <c r="BM35" s="713"/>
      <c r="BN35" s="713"/>
      <c r="BO35" s="713"/>
      <c r="BP35" s="713"/>
      <c r="BQ35" s="713"/>
      <c r="BR35" s="713"/>
      <c r="BS35" s="713"/>
      <c r="BT35" s="713"/>
      <c r="BU35" s="714"/>
      <c r="BV35" s="706">
        <v>735644</v>
      </c>
      <c r="BW35" s="707"/>
      <c r="BX35" s="707"/>
      <c r="BY35" s="707"/>
      <c r="BZ35" s="707"/>
      <c r="CA35" s="707"/>
      <c r="CB35" s="708"/>
      <c r="CD35" s="685" t="s">
        <v>521</v>
      </c>
      <c r="CE35" s="682"/>
      <c r="CF35" s="682"/>
      <c r="CG35" s="682"/>
      <c r="CH35" s="682"/>
      <c r="CI35" s="682"/>
      <c r="CJ35" s="682"/>
      <c r="CK35" s="682"/>
      <c r="CL35" s="682"/>
      <c r="CM35" s="682"/>
      <c r="CN35" s="682"/>
      <c r="CO35" s="682"/>
      <c r="CP35" s="682"/>
      <c r="CQ35" s="683"/>
      <c r="CR35" s="641">
        <v>470639</v>
      </c>
      <c r="CS35" s="642"/>
      <c r="CT35" s="642"/>
      <c r="CU35" s="642"/>
      <c r="CV35" s="642"/>
      <c r="CW35" s="642"/>
      <c r="CX35" s="642"/>
      <c r="CY35" s="643"/>
      <c r="CZ35" s="646">
        <v>0.6</v>
      </c>
      <c r="DA35" s="675"/>
      <c r="DB35" s="675"/>
      <c r="DC35" s="676"/>
      <c r="DD35" s="649">
        <v>411314</v>
      </c>
      <c r="DE35" s="642"/>
      <c r="DF35" s="642"/>
      <c r="DG35" s="642"/>
      <c r="DH35" s="642"/>
      <c r="DI35" s="642"/>
      <c r="DJ35" s="642"/>
      <c r="DK35" s="643"/>
      <c r="DL35" s="649">
        <v>411314</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250</v>
      </c>
      <c r="C36" s="639"/>
      <c r="D36" s="639"/>
      <c r="E36" s="639"/>
      <c r="F36" s="639"/>
      <c r="G36" s="639"/>
      <c r="H36" s="639"/>
      <c r="I36" s="639"/>
      <c r="J36" s="639"/>
      <c r="K36" s="639"/>
      <c r="L36" s="639"/>
      <c r="M36" s="639"/>
      <c r="N36" s="639"/>
      <c r="O36" s="639"/>
      <c r="P36" s="639"/>
      <c r="Q36" s="640"/>
      <c r="R36" s="641" t="s">
        <v>503</v>
      </c>
      <c r="S36" s="644"/>
      <c r="T36" s="644"/>
      <c r="U36" s="644"/>
      <c r="V36" s="644"/>
      <c r="W36" s="644"/>
      <c r="X36" s="644"/>
      <c r="Y36" s="645"/>
      <c r="Z36" s="703" t="s">
        <v>503</v>
      </c>
      <c r="AA36" s="703"/>
      <c r="AB36" s="703"/>
      <c r="AC36" s="703"/>
      <c r="AD36" s="704" t="s">
        <v>98</v>
      </c>
      <c r="AE36" s="704"/>
      <c r="AF36" s="704"/>
      <c r="AG36" s="704"/>
      <c r="AH36" s="704"/>
      <c r="AI36" s="704"/>
      <c r="AJ36" s="704"/>
      <c r="AK36" s="704"/>
      <c r="AL36" s="646" t="s">
        <v>503</v>
      </c>
      <c r="AM36" s="647"/>
      <c r="AN36" s="647"/>
      <c r="AO36" s="705"/>
      <c r="AQ36" s="678" t="s">
        <v>251</v>
      </c>
      <c r="AR36" s="679"/>
      <c r="AS36" s="679"/>
      <c r="AT36" s="679"/>
      <c r="AU36" s="679"/>
      <c r="AV36" s="679"/>
      <c r="AW36" s="679"/>
      <c r="AX36" s="679"/>
      <c r="AY36" s="680"/>
      <c r="AZ36" s="641">
        <v>1711231</v>
      </c>
      <c r="BA36" s="644"/>
      <c r="BB36" s="644"/>
      <c r="BC36" s="644"/>
      <c r="BD36" s="642"/>
      <c r="BE36" s="642"/>
      <c r="BF36" s="681"/>
      <c r="BG36" s="685" t="s">
        <v>252</v>
      </c>
      <c r="BH36" s="682"/>
      <c r="BI36" s="682"/>
      <c r="BJ36" s="682"/>
      <c r="BK36" s="682"/>
      <c r="BL36" s="682"/>
      <c r="BM36" s="682"/>
      <c r="BN36" s="682"/>
      <c r="BO36" s="682"/>
      <c r="BP36" s="682"/>
      <c r="BQ36" s="682"/>
      <c r="BR36" s="682"/>
      <c r="BS36" s="682"/>
      <c r="BT36" s="682"/>
      <c r="BU36" s="683"/>
      <c r="BV36" s="641">
        <v>470968</v>
      </c>
      <c r="BW36" s="644"/>
      <c r="BX36" s="644"/>
      <c r="BY36" s="644"/>
      <c r="BZ36" s="644"/>
      <c r="CA36" s="644"/>
      <c r="CB36" s="684"/>
      <c r="CD36" s="685" t="s">
        <v>253</v>
      </c>
      <c r="CE36" s="682"/>
      <c r="CF36" s="682"/>
      <c r="CG36" s="682"/>
      <c r="CH36" s="682"/>
      <c r="CI36" s="682"/>
      <c r="CJ36" s="682"/>
      <c r="CK36" s="682"/>
      <c r="CL36" s="682"/>
      <c r="CM36" s="682"/>
      <c r="CN36" s="682"/>
      <c r="CO36" s="682"/>
      <c r="CP36" s="682"/>
      <c r="CQ36" s="683"/>
      <c r="CR36" s="641">
        <v>2666417</v>
      </c>
      <c r="CS36" s="644"/>
      <c r="CT36" s="644"/>
      <c r="CU36" s="644"/>
      <c r="CV36" s="644"/>
      <c r="CW36" s="644"/>
      <c r="CX36" s="644"/>
      <c r="CY36" s="645"/>
      <c r="CZ36" s="646">
        <v>3.7</v>
      </c>
      <c r="DA36" s="675"/>
      <c r="DB36" s="675"/>
      <c r="DC36" s="676"/>
      <c r="DD36" s="649">
        <v>2188979</v>
      </c>
      <c r="DE36" s="644"/>
      <c r="DF36" s="644"/>
      <c r="DG36" s="644"/>
      <c r="DH36" s="644"/>
      <c r="DI36" s="644"/>
      <c r="DJ36" s="644"/>
      <c r="DK36" s="645"/>
      <c r="DL36" s="649">
        <v>1531477</v>
      </c>
      <c r="DM36" s="644"/>
      <c r="DN36" s="644"/>
      <c r="DO36" s="644"/>
      <c r="DP36" s="644"/>
      <c r="DQ36" s="644"/>
      <c r="DR36" s="644"/>
      <c r="DS36" s="644"/>
      <c r="DT36" s="644"/>
      <c r="DU36" s="644"/>
      <c r="DV36" s="645"/>
      <c r="DW36" s="646">
        <v>3.5</v>
      </c>
      <c r="DX36" s="675"/>
      <c r="DY36" s="675"/>
      <c r="DZ36" s="675"/>
      <c r="EA36" s="675"/>
      <c r="EB36" s="675"/>
      <c r="EC36" s="677"/>
    </row>
    <row r="37" spans="2:133" ht="11.25" customHeight="1" x14ac:dyDescent="0.15">
      <c r="B37" s="638" t="s">
        <v>254</v>
      </c>
      <c r="C37" s="639"/>
      <c r="D37" s="639"/>
      <c r="E37" s="639"/>
      <c r="F37" s="639"/>
      <c r="G37" s="639"/>
      <c r="H37" s="639"/>
      <c r="I37" s="639"/>
      <c r="J37" s="639"/>
      <c r="K37" s="639"/>
      <c r="L37" s="639"/>
      <c r="M37" s="639"/>
      <c r="N37" s="639"/>
      <c r="O37" s="639"/>
      <c r="P37" s="639"/>
      <c r="Q37" s="640"/>
      <c r="R37" s="641">
        <v>2976600</v>
      </c>
      <c r="S37" s="644"/>
      <c r="T37" s="644"/>
      <c r="U37" s="644"/>
      <c r="V37" s="644"/>
      <c r="W37" s="644"/>
      <c r="X37" s="644"/>
      <c r="Y37" s="645"/>
      <c r="Z37" s="703">
        <v>3.9</v>
      </c>
      <c r="AA37" s="703"/>
      <c r="AB37" s="703"/>
      <c r="AC37" s="703"/>
      <c r="AD37" s="704" t="s">
        <v>98</v>
      </c>
      <c r="AE37" s="704"/>
      <c r="AF37" s="704"/>
      <c r="AG37" s="704"/>
      <c r="AH37" s="704"/>
      <c r="AI37" s="704"/>
      <c r="AJ37" s="704"/>
      <c r="AK37" s="704"/>
      <c r="AL37" s="646" t="s">
        <v>98</v>
      </c>
      <c r="AM37" s="647"/>
      <c r="AN37" s="647"/>
      <c r="AO37" s="705"/>
      <c r="AQ37" s="678" t="s">
        <v>255</v>
      </c>
      <c r="AR37" s="679"/>
      <c r="AS37" s="679"/>
      <c r="AT37" s="679"/>
      <c r="AU37" s="679"/>
      <c r="AV37" s="679"/>
      <c r="AW37" s="679"/>
      <c r="AX37" s="679"/>
      <c r="AY37" s="680"/>
      <c r="AZ37" s="641">
        <v>912770</v>
      </c>
      <c r="BA37" s="644"/>
      <c r="BB37" s="644"/>
      <c r="BC37" s="644"/>
      <c r="BD37" s="642"/>
      <c r="BE37" s="642"/>
      <c r="BF37" s="681"/>
      <c r="BG37" s="685" t="s">
        <v>256</v>
      </c>
      <c r="BH37" s="682"/>
      <c r="BI37" s="682"/>
      <c r="BJ37" s="682"/>
      <c r="BK37" s="682"/>
      <c r="BL37" s="682"/>
      <c r="BM37" s="682"/>
      <c r="BN37" s="682"/>
      <c r="BO37" s="682"/>
      <c r="BP37" s="682"/>
      <c r="BQ37" s="682"/>
      <c r="BR37" s="682"/>
      <c r="BS37" s="682"/>
      <c r="BT37" s="682"/>
      <c r="BU37" s="683"/>
      <c r="BV37" s="641">
        <v>29783</v>
      </c>
      <c r="BW37" s="644"/>
      <c r="BX37" s="644"/>
      <c r="BY37" s="644"/>
      <c r="BZ37" s="644"/>
      <c r="CA37" s="644"/>
      <c r="CB37" s="684"/>
      <c r="CD37" s="685" t="s">
        <v>257</v>
      </c>
      <c r="CE37" s="682"/>
      <c r="CF37" s="682"/>
      <c r="CG37" s="682"/>
      <c r="CH37" s="682"/>
      <c r="CI37" s="682"/>
      <c r="CJ37" s="682"/>
      <c r="CK37" s="682"/>
      <c r="CL37" s="682"/>
      <c r="CM37" s="682"/>
      <c r="CN37" s="682"/>
      <c r="CO37" s="682"/>
      <c r="CP37" s="682"/>
      <c r="CQ37" s="683"/>
      <c r="CR37" s="641">
        <v>24228</v>
      </c>
      <c r="CS37" s="642"/>
      <c r="CT37" s="642"/>
      <c r="CU37" s="642"/>
      <c r="CV37" s="642"/>
      <c r="CW37" s="642"/>
      <c r="CX37" s="642"/>
      <c r="CY37" s="643"/>
      <c r="CZ37" s="646">
        <v>0</v>
      </c>
      <c r="DA37" s="675"/>
      <c r="DB37" s="675"/>
      <c r="DC37" s="676"/>
      <c r="DD37" s="649">
        <v>24228</v>
      </c>
      <c r="DE37" s="642"/>
      <c r="DF37" s="642"/>
      <c r="DG37" s="642"/>
      <c r="DH37" s="642"/>
      <c r="DI37" s="642"/>
      <c r="DJ37" s="642"/>
      <c r="DK37" s="643"/>
      <c r="DL37" s="649">
        <v>24228</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258</v>
      </c>
      <c r="C38" s="654"/>
      <c r="D38" s="654"/>
      <c r="E38" s="654"/>
      <c r="F38" s="654"/>
      <c r="G38" s="654"/>
      <c r="H38" s="654"/>
      <c r="I38" s="654"/>
      <c r="J38" s="654"/>
      <c r="K38" s="654"/>
      <c r="L38" s="654"/>
      <c r="M38" s="654"/>
      <c r="N38" s="654"/>
      <c r="O38" s="654"/>
      <c r="P38" s="654"/>
      <c r="Q38" s="655"/>
      <c r="R38" s="656">
        <v>75557214</v>
      </c>
      <c r="S38" s="693"/>
      <c r="T38" s="693"/>
      <c r="U38" s="693"/>
      <c r="V38" s="693"/>
      <c r="W38" s="693"/>
      <c r="X38" s="693"/>
      <c r="Y38" s="698"/>
      <c r="Z38" s="699">
        <v>100</v>
      </c>
      <c r="AA38" s="699"/>
      <c r="AB38" s="699"/>
      <c r="AC38" s="699"/>
      <c r="AD38" s="700">
        <v>40599847</v>
      </c>
      <c r="AE38" s="700"/>
      <c r="AF38" s="700"/>
      <c r="AG38" s="700"/>
      <c r="AH38" s="700"/>
      <c r="AI38" s="700"/>
      <c r="AJ38" s="700"/>
      <c r="AK38" s="700"/>
      <c r="AL38" s="659">
        <v>100</v>
      </c>
      <c r="AM38" s="701"/>
      <c r="AN38" s="701"/>
      <c r="AO38" s="702"/>
      <c r="AQ38" s="678" t="s">
        <v>522</v>
      </c>
      <c r="AR38" s="679"/>
      <c r="AS38" s="679"/>
      <c r="AT38" s="679"/>
      <c r="AU38" s="679"/>
      <c r="AV38" s="679"/>
      <c r="AW38" s="679"/>
      <c r="AX38" s="679"/>
      <c r="AY38" s="680"/>
      <c r="AZ38" s="641">
        <v>101402</v>
      </c>
      <c r="BA38" s="644"/>
      <c r="BB38" s="644"/>
      <c r="BC38" s="644"/>
      <c r="BD38" s="642"/>
      <c r="BE38" s="642"/>
      <c r="BF38" s="681"/>
      <c r="BG38" s="685" t="s">
        <v>259</v>
      </c>
      <c r="BH38" s="682"/>
      <c r="BI38" s="682"/>
      <c r="BJ38" s="682"/>
      <c r="BK38" s="682"/>
      <c r="BL38" s="682"/>
      <c r="BM38" s="682"/>
      <c r="BN38" s="682"/>
      <c r="BO38" s="682"/>
      <c r="BP38" s="682"/>
      <c r="BQ38" s="682"/>
      <c r="BR38" s="682"/>
      <c r="BS38" s="682"/>
      <c r="BT38" s="682"/>
      <c r="BU38" s="683"/>
      <c r="BV38" s="641">
        <v>50792</v>
      </c>
      <c r="BW38" s="644"/>
      <c r="BX38" s="644"/>
      <c r="BY38" s="644"/>
      <c r="BZ38" s="644"/>
      <c r="CA38" s="644"/>
      <c r="CB38" s="684"/>
      <c r="CD38" s="685" t="s">
        <v>260</v>
      </c>
      <c r="CE38" s="682"/>
      <c r="CF38" s="682"/>
      <c r="CG38" s="682"/>
      <c r="CH38" s="682"/>
      <c r="CI38" s="682"/>
      <c r="CJ38" s="682"/>
      <c r="CK38" s="682"/>
      <c r="CL38" s="682"/>
      <c r="CM38" s="682"/>
      <c r="CN38" s="682"/>
      <c r="CO38" s="682"/>
      <c r="CP38" s="682"/>
      <c r="CQ38" s="683"/>
      <c r="CR38" s="641">
        <v>7840376</v>
      </c>
      <c r="CS38" s="644"/>
      <c r="CT38" s="644"/>
      <c r="CU38" s="644"/>
      <c r="CV38" s="644"/>
      <c r="CW38" s="644"/>
      <c r="CX38" s="644"/>
      <c r="CY38" s="645"/>
      <c r="CZ38" s="646">
        <v>10.7</v>
      </c>
      <c r="DA38" s="675"/>
      <c r="DB38" s="675"/>
      <c r="DC38" s="676"/>
      <c r="DD38" s="649">
        <v>6644796</v>
      </c>
      <c r="DE38" s="644"/>
      <c r="DF38" s="644"/>
      <c r="DG38" s="644"/>
      <c r="DH38" s="644"/>
      <c r="DI38" s="644"/>
      <c r="DJ38" s="644"/>
      <c r="DK38" s="645"/>
      <c r="DL38" s="649">
        <v>5898241</v>
      </c>
      <c r="DM38" s="644"/>
      <c r="DN38" s="644"/>
      <c r="DO38" s="644"/>
      <c r="DP38" s="644"/>
      <c r="DQ38" s="644"/>
      <c r="DR38" s="644"/>
      <c r="DS38" s="644"/>
      <c r="DT38" s="644"/>
      <c r="DU38" s="644"/>
      <c r="DV38" s="645"/>
      <c r="DW38" s="646">
        <v>13.5</v>
      </c>
      <c r="DX38" s="675"/>
      <c r="DY38" s="675"/>
      <c r="DZ38" s="675"/>
      <c r="EA38" s="675"/>
      <c r="EB38" s="675"/>
      <c r="EC38" s="677"/>
    </row>
    <row r="39" spans="2:133" ht="11.25" customHeight="1" x14ac:dyDescent="0.15">
      <c r="AQ39" s="678" t="s">
        <v>261</v>
      </c>
      <c r="AR39" s="679"/>
      <c r="AS39" s="679"/>
      <c r="AT39" s="679"/>
      <c r="AU39" s="679"/>
      <c r="AV39" s="679"/>
      <c r="AW39" s="679"/>
      <c r="AX39" s="679"/>
      <c r="AY39" s="680"/>
      <c r="AZ39" s="641" t="s">
        <v>503</v>
      </c>
      <c r="BA39" s="644"/>
      <c r="BB39" s="644"/>
      <c r="BC39" s="644"/>
      <c r="BD39" s="642"/>
      <c r="BE39" s="642"/>
      <c r="BF39" s="681"/>
      <c r="BG39" s="686" t="s">
        <v>262</v>
      </c>
      <c r="BH39" s="687"/>
      <c r="BI39" s="687"/>
      <c r="BJ39" s="687"/>
      <c r="BK39" s="687"/>
      <c r="BL39" s="354"/>
      <c r="BM39" s="682" t="s">
        <v>263</v>
      </c>
      <c r="BN39" s="682"/>
      <c r="BO39" s="682"/>
      <c r="BP39" s="682"/>
      <c r="BQ39" s="682"/>
      <c r="BR39" s="682"/>
      <c r="BS39" s="682"/>
      <c r="BT39" s="682"/>
      <c r="BU39" s="683"/>
      <c r="BV39" s="641">
        <v>97</v>
      </c>
      <c r="BW39" s="644"/>
      <c r="BX39" s="644"/>
      <c r="BY39" s="644"/>
      <c r="BZ39" s="644"/>
      <c r="CA39" s="644"/>
      <c r="CB39" s="684"/>
      <c r="CD39" s="685" t="s">
        <v>523</v>
      </c>
      <c r="CE39" s="682"/>
      <c r="CF39" s="682"/>
      <c r="CG39" s="682"/>
      <c r="CH39" s="682"/>
      <c r="CI39" s="682"/>
      <c r="CJ39" s="682"/>
      <c r="CK39" s="682"/>
      <c r="CL39" s="682"/>
      <c r="CM39" s="682"/>
      <c r="CN39" s="682"/>
      <c r="CO39" s="682"/>
      <c r="CP39" s="682"/>
      <c r="CQ39" s="683"/>
      <c r="CR39" s="641">
        <v>463677</v>
      </c>
      <c r="CS39" s="642"/>
      <c r="CT39" s="642"/>
      <c r="CU39" s="642"/>
      <c r="CV39" s="642"/>
      <c r="CW39" s="642"/>
      <c r="CX39" s="642"/>
      <c r="CY39" s="643"/>
      <c r="CZ39" s="646">
        <v>0.6</v>
      </c>
      <c r="DA39" s="675"/>
      <c r="DB39" s="675"/>
      <c r="DC39" s="676"/>
      <c r="DD39" s="649">
        <v>404769</v>
      </c>
      <c r="DE39" s="642"/>
      <c r="DF39" s="642"/>
      <c r="DG39" s="642"/>
      <c r="DH39" s="642"/>
      <c r="DI39" s="642"/>
      <c r="DJ39" s="642"/>
      <c r="DK39" s="643"/>
      <c r="DL39" s="649" t="s">
        <v>98</v>
      </c>
      <c r="DM39" s="642"/>
      <c r="DN39" s="642"/>
      <c r="DO39" s="642"/>
      <c r="DP39" s="642"/>
      <c r="DQ39" s="642"/>
      <c r="DR39" s="642"/>
      <c r="DS39" s="642"/>
      <c r="DT39" s="642"/>
      <c r="DU39" s="642"/>
      <c r="DV39" s="643"/>
      <c r="DW39" s="646" t="s">
        <v>494</v>
      </c>
      <c r="DX39" s="675"/>
      <c r="DY39" s="675"/>
      <c r="DZ39" s="675"/>
      <c r="EA39" s="675"/>
      <c r="EB39" s="675"/>
      <c r="EC39" s="677"/>
    </row>
    <row r="40" spans="2:133" ht="11.25" customHeight="1" x14ac:dyDescent="0.15">
      <c r="AQ40" s="678" t="s">
        <v>264</v>
      </c>
      <c r="AR40" s="679"/>
      <c r="AS40" s="679"/>
      <c r="AT40" s="679"/>
      <c r="AU40" s="679"/>
      <c r="AV40" s="679"/>
      <c r="AW40" s="679"/>
      <c r="AX40" s="679"/>
      <c r="AY40" s="680"/>
      <c r="AZ40" s="641">
        <v>1601065</v>
      </c>
      <c r="BA40" s="644"/>
      <c r="BB40" s="644"/>
      <c r="BC40" s="644"/>
      <c r="BD40" s="642"/>
      <c r="BE40" s="642"/>
      <c r="BF40" s="681"/>
      <c r="BG40" s="686"/>
      <c r="BH40" s="687"/>
      <c r="BI40" s="687"/>
      <c r="BJ40" s="687"/>
      <c r="BK40" s="687"/>
      <c r="BL40" s="354"/>
      <c r="BM40" s="682" t="s">
        <v>265</v>
      </c>
      <c r="BN40" s="682"/>
      <c r="BO40" s="682"/>
      <c r="BP40" s="682"/>
      <c r="BQ40" s="682"/>
      <c r="BR40" s="682"/>
      <c r="BS40" s="682"/>
      <c r="BT40" s="682"/>
      <c r="BU40" s="683"/>
      <c r="BV40" s="641">
        <v>101</v>
      </c>
      <c r="BW40" s="644"/>
      <c r="BX40" s="644"/>
      <c r="BY40" s="644"/>
      <c r="BZ40" s="644"/>
      <c r="CA40" s="644"/>
      <c r="CB40" s="684"/>
      <c r="CD40" s="685" t="s">
        <v>266</v>
      </c>
      <c r="CE40" s="682"/>
      <c r="CF40" s="682"/>
      <c r="CG40" s="682"/>
      <c r="CH40" s="682"/>
      <c r="CI40" s="682"/>
      <c r="CJ40" s="682"/>
      <c r="CK40" s="682"/>
      <c r="CL40" s="682"/>
      <c r="CM40" s="682"/>
      <c r="CN40" s="682"/>
      <c r="CO40" s="682"/>
      <c r="CP40" s="682"/>
      <c r="CQ40" s="683"/>
      <c r="CR40" s="641">
        <v>2497796</v>
      </c>
      <c r="CS40" s="644"/>
      <c r="CT40" s="644"/>
      <c r="CU40" s="644"/>
      <c r="CV40" s="644"/>
      <c r="CW40" s="644"/>
      <c r="CX40" s="644"/>
      <c r="CY40" s="645"/>
      <c r="CZ40" s="646">
        <v>3.4</v>
      </c>
      <c r="DA40" s="675"/>
      <c r="DB40" s="675"/>
      <c r="DC40" s="676"/>
      <c r="DD40" s="649">
        <v>621629</v>
      </c>
      <c r="DE40" s="644"/>
      <c r="DF40" s="644"/>
      <c r="DG40" s="644"/>
      <c r="DH40" s="644"/>
      <c r="DI40" s="644"/>
      <c r="DJ40" s="644"/>
      <c r="DK40" s="645"/>
      <c r="DL40" s="649">
        <v>569711</v>
      </c>
      <c r="DM40" s="644"/>
      <c r="DN40" s="644"/>
      <c r="DO40" s="644"/>
      <c r="DP40" s="644"/>
      <c r="DQ40" s="644"/>
      <c r="DR40" s="644"/>
      <c r="DS40" s="644"/>
      <c r="DT40" s="644"/>
      <c r="DU40" s="644"/>
      <c r="DV40" s="645"/>
      <c r="DW40" s="646">
        <v>1.3</v>
      </c>
      <c r="DX40" s="675"/>
      <c r="DY40" s="675"/>
      <c r="DZ40" s="675"/>
      <c r="EA40" s="675"/>
      <c r="EB40" s="675"/>
      <c r="EC40" s="677"/>
    </row>
    <row r="41" spans="2:133" ht="11.25" customHeight="1" x14ac:dyDescent="0.15">
      <c r="AQ41" s="690" t="s">
        <v>267</v>
      </c>
      <c r="AR41" s="691"/>
      <c r="AS41" s="691"/>
      <c r="AT41" s="691"/>
      <c r="AU41" s="691"/>
      <c r="AV41" s="691"/>
      <c r="AW41" s="691"/>
      <c r="AX41" s="691"/>
      <c r="AY41" s="692"/>
      <c r="AZ41" s="656">
        <v>4528080</v>
      </c>
      <c r="BA41" s="693"/>
      <c r="BB41" s="693"/>
      <c r="BC41" s="693"/>
      <c r="BD41" s="657"/>
      <c r="BE41" s="657"/>
      <c r="BF41" s="694"/>
      <c r="BG41" s="688"/>
      <c r="BH41" s="689"/>
      <c r="BI41" s="689"/>
      <c r="BJ41" s="689"/>
      <c r="BK41" s="689"/>
      <c r="BL41" s="355"/>
      <c r="BM41" s="695" t="s">
        <v>524</v>
      </c>
      <c r="BN41" s="695"/>
      <c r="BO41" s="695"/>
      <c r="BP41" s="695"/>
      <c r="BQ41" s="695"/>
      <c r="BR41" s="695"/>
      <c r="BS41" s="695"/>
      <c r="BT41" s="695"/>
      <c r="BU41" s="696"/>
      <c r="BV41" s="656">
        <v>262</v>
      </c>
      <c r="BW41" s="693"/>
      <c r="BX41" s="693"/>
      <c r="BY41" s="693"/>
      <c r="BZ41" s="693"/>
      <c r="CA41" s="693"/>
      <c r="CB41" s="697"/>
      <c r="CD41" s="685" t="s">
        <v>268</v>
      </c>
      <c r="CE41" s="682"/>
      <c r="CF41" s="682"/>
      <c r="CG41" s="682"/>
      <c r="CH41" s="682"/>
      <c r="CI41" s="682"/>
      <c r="CJ41" s="682"/>
      <c r="CK41" s="682"/>
      <c r="CL41" s="682"/>
      <c r="CM41" s="682"/>
      <c r="CN41" s="682"/>
      <c r="CO41" s="682"/>
      <c r="CP41" s="682"/>
      <c r="CQ41" s="683"/>
      <c r="CR41" s="641" t="s">
        <v>98</v>
      </c>
      <c r="CS41" s="642"/>
      <c r="CT41" s="642"/>
      <c r="CU41" s="642"/>
      <c r="CV41" s="642"/>
      <c r="CW41" s="642"/>
      <c r="CX41" s="642"/>
      <c r="CY41" s="643"/>
      <c r="CZ41" s="646" t="s">
        <v>494</v>
      </c>
      <c r="DA41" s="675"/>
      <c r="DB41" s="675"/>
      <c r="DC41" s="676"/>
      <c r="DD41" s="649" t="s">
        <v>503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352" t="s">
        <v>269</v>
      </c>
      <c r="C42" s="352"/>
      <c r="D42" s="352"/>
      <c r="E42" s="352"/>
      <c r="F42" s="352"/>
      <c r="G42" s="352"/>
      <c r="H42" s="352"/>
      <c r="I42" s="352"/>
      <c r="J42" s="352"/>
      <c r="K42" s="352"/>
      <c r="L42" s="352"/>
      <c r="M42" s="352"/>
      <c r="N42" s="352"/>
      <c r="O42" s="352"/>
      <c r="P42" s="352"/>
      <c r="Q42" s="352"/>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38" t="s">
        <v>270</v>
      </c>
      <c r="CE42" s="639"/>
      <c r="CF42" s="639"/>
      <c r="CG42" s="639"/>
      <c r="CH42" s="639"/>
      <c r="CI42" s="639"/>
      <c r="CJ42" s="639"/>
      <c r="CK42" s="639"/>
      <c r="CL42" s="639"/>
      <c r="CM42" s="639"/>
      <c r="CN42" s="639"/>
      <c r="CO42" s="639"/>
      <c r="CP42" s="639"/>
      <c r="CQ42" s="640"/>
      <c r="CR42" s="641">
        <v>8660491</v>
      </c>
      <c r="CS42" s="644"/>
      <c r="CT42" s="644"/>
      <c r="CU42" s="644"/>
      <c r="CV42" s="644"/>
      <c r="CW42" s="644"/>
      <c r="CX42" s="644"/>
      <c r="CY42" s="645"/>
      <c r="CZ42" s="646">
        <v>11.9</v>
      </c>
      <c r="DA42" s="647"/>
      <c r="DB42" s="647"/>
      <c r="DC42" s="648"/>
      <c r="DD42" s="649">
        <v>3137964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05" t="s">
        <v>271</v>
      </c>
      <c r="C43" s="352"/>
      <c r="D43" s="352"/>
      <c r="E43" s="352"/>
      <c r="F43" s="352"/>
      <c r="G43" s="352"/>
      <c r="H43" s="352"/>
      <c r="I43" s="352"/>
      <c r="J43" s="352"/>
      <c r="K43" s="352"/>
      <c r="L43" s="352"/>
      <c r="M43" s="352"/>
      <c r="N43" s="352"/>
      <c r="O43" s="352"/>
      <c r="P43" s="352"/>
      <c r="Q43" s="352"/>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38" t="s">
        <v>525</v>
      </c>
      <c r="CE43" s="639"/>
      <c r="CF43" s="639"/>
      <c r="CG43" s="639"/>
      <c r="CH43" s="639"/>
      <c r="CI43" s="639"/>
      <c r="CJ43" s="639"/>
      <c r="CK43" s="639"/>
      <c r="CL43" s="639"/>
      <c r="CM43" s="639"/>
      <c r="CN43" s="639"/>
      <c r="CO43" s="639"/>
      <c r="CP43" s="639"/>
      <c r="CQ43" s="640"/>
      <c r="CR43" s="641">
        <v>320961</v>
      </c>
      <c r="CS43" s="642"/>
      <c r="CT43" s="642"/>
      <c r="CU43" s="642"/>
      <c r="CV43" s="642"/>
      <c r="CW43" s="642"/>
      <c r="CX43" s="642"/>
      <c r="CY43" s="643"/>
      <c r="CZ43" s="646">
        <v>0.4</v>
      </c>
      <c r="DA43" s="675"/>
      <c r="DB43" s="675"/>
      <c r="DC43" s="676"/>
      <c r="DD43" s="649">
        <v>314715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06" t="s">
        <v>272</v>
      </c>
      <c r="CD44" s="669" t="s">
        <v>233</v>
      </c>
      <c r="CE44" s="670"/>
      <c r="CF44" s="638" t="s">
        <v>526</v>
      </c>
      <c r="CG44" s="639"/>
      <c r="CH44" s="639"/>
      <c r="CI44" s="639"/>
      <c r="CJ44" s="639"/>
      <c r="CK44" s="639"/>
      <c r="CL44" s="639"/>
      <c r="CM44" s="639"/>
      <c r="CN44" s="639"/>
      <c r="CO44" s="639"/>
      <c r="CP44" s="639"/>
      <c r="CQ44" s="640"/>
      <c r="CR44" s="641">
        <v>8660491</v>
      </c>
      <c r="CS44" s="644"/>
      <c r="CT44" s="644"/>
      <c r="CU44" s="644"/>
      <c r="CV44" s="644"/>
      <c r="CW44" s="644"/>
      <c r="CX44" s="644"/>
      <c r="CY44" s="645"/>
      <c r="CZ44" s="646">
        <v>11.9</v>
      </c>
      <c r="DA44" s="647"/>
      <c r="DB44" s="647"/>
      <c r="DC44" s="648"/>
      <c r="DD44" s="649">
        <v>3137964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527</v>
      </c>
      <c r="CG45" s="639"/>
      <c r="CH45" s="639"/>
      <c r="CI45" s="639"/>
      <c r="CJ45" s="639"/>
      <c r="CK45" s="639"/>
      <c r="CL45" s="639"/>
      <c r="CM45" s="639"/>
      <c r="CN45" s="639"/>
      <c r="CO45" s="639"/>
      <c r="CP45" s="639"/>
      <c r="CQ45" s="640"/>
      <c r="CR45" s="641">
        <v>3668676</v>
      </c>
      <c r="CS45" s="642"/>
      <c r="CT45" s="642"/>
      <c r="CU45" s="642"/>
      <c r="CV45" s="642"/>
      <c r="CW45" s="642"/>
      <c r="CX45" s="642"/>
      <c r="CY45" s="643"/>
      <c r="CZ45" s="646">
        <v>5</v>
      </c>
      <c r="DA45" s="675"/>
      <c r="DB45" s="675"/>
      <c r="DC45" s="676"/>
      <c r="DD45" s="649">
        <v>205377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528</v>
      </c>
      <c r="CG46" s="639"/>
      <c r="CH46" s="639"/>
      <c r="CI46" s="639"/>
      <c r="CJ46" s="639"/>
      <c r="CK46" s="639"/>
      <c r="CL46" s="639"/>
      <c r="CM46" s="639"/>
      <c r="CN46" s="639"/>
      <c r="CO46" s="639"/>
      <c r="CP46" s="639"/>
      <c r="CQ46" s="640"/>
      <c r="CR46" s="641">
        <v>4938661</v>
      </c>
      <c r="CS46" s="644"/>
      <c r="CT46" s="644"/>
      <c r="CU46" s="644"/>
      <c r="CV46" s="644"/>
      <c r="CW46" s="644"/>
      <c r="CX46" s="644"/>
      <c r="CY46" s="645"/>
      <c r="CZ46" s="646">
        <v>6.8</v>
      </c>
      <c r="DA46" s="647"/>
      <c r="DB46" s="647"/>
      <c r="DC46" s="648"/>
      <c r="DD46" s="649">
        <v>2896233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529</v>
      </c>
      <c r="CG47" s="639"/>
      <c r="CH47" s="639"/>
      <c r="CI47" s="639"/>
      <c r="CJ47" s="639"/>
      <c r="CK47" s="639"/>
      <c r="CL47" s="639"/>
      <c r="CM47" s="639"/>
      <c r="CN47" s="639"/>
      <c r="CO47" s="639"/>
      <c r="CP47" s="639"/>
      <c r="CQ47" s="640"/>
      <c r="CR47" s="641" t="s">
        <v>494</v>
      </c>
      <c r="CS47" s="642"/>
      <c r="CT47" s="642"/>
      <c r="CU47" s="642"/>
      <c r="CV47" s="642"/>
      <c r="CW47" s="642"/>
      <c r="CX47" s="642"/>
      <c r="CY47" s="643"/>
      <c r="CZ47" s="646" t="s">
        <v>503</v>
      </c>
      <c r="DA47" s="675"/>
      <c r="DB47" s="675"/>
      <c r="DC47" s="676"/>
      <c r="DD47" s="649" t="s">
        <v>98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273</v>
      </c>
      <c r="CG48" s="639"/>
      <c r="CH48" s="639"/>
      <c r="CI48" s="639"/>
      <c r="CJ48" s="639"/>
      <c r="CK48" s="639"/>
      <c r="CL48" s="639"/>
      <c r="CM48" s="639"/>
      <c r="CN48" s="639"/>
      <c r="CO48" s="639"/>
      <c r="CP48" s="639"/>
      <c r="CQ48" s="640"/>
      <c r="CR48" s="641" t="s">
        <v>98</v>
      </c>
      <c r="CS48" s="644"/>
      <c r="CT48" s="644"/>
      <c r="CU48" s="644"/>
      <c r="CV48" s="644"/>
      <c r="CW48" s="644"/>
      <c r="CX48" s="644"/>
      <c r="CY48" s="645"/>
      <c r="CZ48" s="646" t="s">
        <v>503</v>
      </c>
      <c r="DA48" s="647"/>
      <c r="DB48" s="647"/>
      <c r="DC48" s="648"/>
      <c r="DD48" s="649" t="s">
        <v>98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530</v>
      </c>
      <c r="CE49" s="654"/>
      <c r="CF49" s="654"/>
      <c r="CG49" s="654"/>
      <c r="CH49" s="654"/>
      <c r="CI49" s="654"/>
      <c r="CJ49" s="654"/>
      <c r="CK49" s="654"/>
      <c r="CL49" s="654"/>
      <c r="CM49" s="654"/>
      <c r="CN49" s="654"/>
      <c r="CO49" s="654"/>
      <c r="CP49" s="654"/>
      <c r="CQ49" s="655"/>
      <c r="CR49" s="656">
        <v>73007803</v>
      </c>
      <c r="CS49" s="657"/>
      <c r="CT49" s="657"/>
      <c r="CU49" s="657"/>
      <c r="CV49" s="657"/>
      <c r="CW49" s="657"/>
      <c r="CX49" s="657"/>
      <c r="CY49" s="658"/>
      <c r="CZ49" s="659">
        <v>100</v>
      </c>
      <c r="DA49" s="660"/>
      <c r="DB49" s="660"/>
      <c r="DC49" s="661"/>
      <c r="DD49" s="662">
        <v>47176992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7GUhSEoLhnEZsalpaFCqyRNr0qJUl07VjKyTo5K9UaSz3pVc+8Qoax2neShxv1sJd0fLg91AYt1eVoYlGDgk6g==" saltValue="rfFVnND7LTatY51EesIB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47"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55" customWidth="1"/>
    <col min="131" max="131" width="1.625" style="255" customWidth="1"/>
    <col min="132" max="16384" width="9" style="255"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274</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275</v>
      </c>
      <c r="DK2" s="807"/>
      <c r="DL2" s="807"/>
      <c r="DM2" s="807"/>
      <c r="DN2" s="807"/>
      <c r="DO2" s="808"/>
      <c r="DP2" s="215"/>
      <c r="DQ2" s="806" t="s">
        <v>276</v>
      </c>
      <c r="DR2" s="807"/>
      <c r="DS2" s="807"/>
      <c r="DT2" s="807"/>
      <c r="DU2" s="807"/>
      <c r="DV2" s="807"/>
      <c r="DW2" s="807"/>
      <c r="DX2" s="807"/>
      <c r="DY2" s="807"/>
      <c r="DZ2" s="808"/>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1" customFormat="1" ht="26.25" customHeight="1" thickBot="1" x14ac:dyDescent="0.2">
      <c r="A4" s="809" t="s">
        <v>277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18"/>
      <c r="BA4" s="218"/>
      <c r="BB4" s="218"/>
      <c r="BC4" s="218"/>
      <c r="BD4" s="218"/>
      <c r="BE4" s="219"/>
      <c r="BF4" s="219"/>
      <c r="BG4" s="219"/>
      <c r="BH4" s="219"/>
      <c r="BI4" s="219"/>
      <c r="BJ4" s="219"/>
      <c r="BK4" s="219"/>
      <c r="BL4" s="219"/>
      <c r="BM4" s="219"/>
      <c r="BN4" s="219"/>
      <c r="BO4" s="219"/>
      <c r="BP4" s="219"/>
      <c r="BQ4" s="218" t="s">
        <v>278</v>
      </c>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20"/>
    </row>
    <row r="5" spans="1:131" s="221" customFormat="1" ht="26.25" customHeight="1" x14ac:dyDescent="0.15">
      <c r="A5" s="800" t="s">
        <v>279</v>
      </c>
      <c r="B5" s="801"/>
      <c r="C5" s="801"/>
      <c r="D5" s="801"/>
      <c r="E5" s="801"/>
      <c r="F5" s="801"/>
      <c r="G5" s="801"/>
      <c r="H5" s="801"/>
      <c r="I5" s="801"/>
      <c r="J5" s="801"/>
      <c r="K5" s="801"/>
      <c r="L5" s="801"/>
      <c r="M5" s="801"/>
      <c r="N5" s="801"/>
      <c r="O5" s="801"/>
      <c r="P5" s="802"/>
      <c r="Q5" s="777" t="s">
        <v>280</v>
      </c>
      <c r="R5" s="778"/>
      <c r="S5" s="778"/>
      <c r="T5" s="778"/>
      <c r="U5" s="779"/>
      <c r="V5" s="777" t="s">
        <v>281</v>
      </c>
      <c r="W5" s="778"/>
      <c r="X5" s="778"/>
      <c r="Y5" s="778"/>
      <c r="Z5" s="779"/>
      <c r="AA5" s="777" t="s">
        <v>282</v>
      </c>
      <c r="AB5" s="778"/>
      <c r="AC5" s="778"/>
      <c r="AD5" s="778"/>
      <c r="AE5" s="778"/>
      <c r="AF5" s="810" t="s">
        <v>283</v>
      </c>
      <c r="AG5" s="778"/>
      <c r="AH5" s="778"/>
      <c r="AI5" s="778"/>
      <c r="AJ5" s="789"/>
      <c r="AK5" s="778" t="s">
        <v>284</v>
      </c>
      <c r="AL5" s="778"/>
      <c r="AM5" s="778"/>
      <c r="AN5" s="778"/>
      <c r="AO5" s="779"/>
      <c r="AP5" s="777" t="s">
        <v>285</v>
      </c>
      <c r="AQ5" s="778"/>
      <c r="AR5" s="778"/>
      <c r="AS5" s="778"/>
      <c r="AT5" s="779"/>
      <c r="AU5" s="777" t="s">
        <v>286</v>
      </c>
      <c r="AV5" s="778"/>
      <c r="AW5" s="778"/>
      <c r="AX5" s="778"/>
      <c r="AY5" s="789"/>
      <c r="AZ5" s="222"/>
      <c r="BA5" s="222"/>
      <c r="BB5" s="222"/>
      <c r="BC5" s="222"/>
      <c r="BD5" s="222"/>
      <c r="BE5" s="223"/>
      <c r="BF5" s="223"/>
      <c r="BG5" s="223"/>
      <c r="BH5" s="223"/>
      <c r="BI5" s="223"/>
      <c r="BJ5" s="223"/>
      <c r="BK5" s="223"/>
      <c r="BL5" s="223"/>
      <c r="BM5" s="223"/>
      <c r="BN5" s="223"/>
      <c r="BO5" s="223"/>
      <c r="BP5" s="223"/>
      <c r="BQ5" s="800" t="s">
        <v>287</v>
      </c>
      <c r="BR5" s="801"/>
      <c r="BS5" s="801"/>
      <c r="BT5" s="801"/>
      <c r="BU5" s="801"/>
      <c r="BV5" s="801"/>
      <c r="BW5" s="801"/>
      <c r="BX5" s="801"/>
      <c r="BY5" s="801"/>
      <c r="BZ5" s="801"/>
      <c r="CA5" s="801"/>
      <c r="CB5" s="801"/>
      <c r="CC5" s="801"/>
      <c r="CD5" s="801"/>
      <c r="CE5" s="801"/>
      <c r="CF5" s="801"/>
      <c r="CG5" s="802"/>
      <c r="CH5" s="777" t="s">
        <v>288</v>
      </c>
      <c r="CI5" s="778"/>
      <c r="CJ5" s="778"/>
      <c r="CK5" s="778"/>
      <c r="CL5" s="779"/>
      <c r="CM5" s="777" t="s">
        <v>289</v>
      </c>
      <c r="CN5" s="778"/>
      <c r="CO5" s="778"/>
      <c r="CP5" s="778"/>
      <c r="CQ5" s="779"/>
      <c r="CR5" s="777" t="s">
        <v>290</v>
      </c>
      <c r="CS5" s="778"/>
      <c r="CT5" s="778"/>
      <c r="CU5" s="778"/>
      <c r="CV5" s="779"/>
      <c r="CW5" s="777" t="s">
        <v>291</v>
      </c>
      <c r="CX5" s="778"/>
      <c r="CY5" s="778"/>
      <c r="CZ5" s="778"/>
      <c r="DA5" s="779"/>
      <c r="DB5" s="777" t="s">
        <v>292</v>
      </c>
      <c r="DC5" s="778"/>
      <c r="DD5" s="778"/>
      <c r="DE5" s="778"/>
      <c r="DF5" s="779"/>
      <c r="DG5" s="783" t="s">
        <v>293</v>
      </c>
      <c r="DH5" s="784"/>
      <c r="DI5" s="784"/>
      <c r="DJ5" s="784"/>
      <c r="DK5" s="785"/>
      <c r="DL5" s="783" t="s">
        <v>294</v>
      </c>
      <c r="DM5" s="784"/>
      <c r="DN5" s="784"/>
      <c r="DO5" s="784"/>
      <c r="DP5" s="785"/>
      <c r="DQ5" s="777" t="s">
        <v>295</v>
      </c>
      <c r="DR5" s="778"/>
      <c r="DS5" s="778"/>
      <c r="DT5" s="778"/>
      <c r="DU5" s="779"/>
      <c r="DV5" s="777" t="s">
        <v>286</v>
      </c>
      <c r="DW5" s="778"/>
      <c r="DX5" s="778"/>
      <c r="DY5" s="778"/>
      <c r="DZ5" s="789"/>
      <c r="EA5" s="220"/>
    </row>
    <row r="6" spans="1:131" s="221"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18"/>
      <c r="BA6" s="218"/>
      <c r="BB6" s="218"/>
      <c r="BC6" s="218"/>
      <c r="BD6" s="218"/>
      <c r="BE6" s="219"/>
      <c r="BF6" s="219"/>
      <c r="BG6" s="219"/>
      <c r="BH6" s="219"/>
      <c r="BI6" s="219"/>
      <c r="BJ6" s="219"/>
      <c r="BK6" s="219"/>
      <c r="BL6" s="219"/>
      <c r="BM6" s="219"/>
      <c r="BN6" s="219"/>
      <c r="BO6" s="219"/>
      <c r="BP6" s="21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20"/>
    </row>
    <row r="7" spans="1:131" s="221" customFormat="1" ht="26.25" customHeight="1" thickTop="1" x14ac:dyDescent="0.15">
      <c r="A7" s="224">
        <v>1</v>
      </c>
      <c r="B7" s="791" t="s">
        <v>296</v>
      </c>
      <c r="C7" s="792"/>
      <c r="D7" s="792"/>
      <c r="E7" s="792"/>
      <c r="F7" s="792"/>
      <c r="G7" s="792"/>
      <c r="H7" s="792"/>
      <c r="I7" s="792"/>
      <c r="J7" s="792"/>
      <c r="K7" s="792"/>
      <c r="L7" s="792"/>
      <c r="M7" s="792"/>
      <c r="N7" s="792"/>
      <c r="O7" s="792"/>
      <c r="P7" s="793"/>
      <c r="Q7" s="794">
        <v>74201</v>
      </c>
      <c r="R7" s="795"/>
      <c r="S7" s="795"/>
      <c r="T7" s="795"/>
      <c r="U7" s="795"/>
      <c r="V7" s="795">
        <v>71714</v>
      </c>
      <c r="W7" s="795"/>
      <c r="X7" s="795"/>
      <c r="Y7" s="795"/>
      <c r="Z7" s="795"/>
      <c r="AA7" s="795">
        <v>2488</v>
      </c>
      <c r="AB7" s="795"/>
      <c r="AC7" s="795"/>
      <c r="AD7" s="795"/>
      <c r="AE7" s="796"/>
      <c r="AF7" s="797">
        <v>2269</v>
      </c>
      <c r="AG7" s="798"/>
      <c r="AH7" s="798"/>
      <c r="AI7" s="798"/>
      <c r="AJ7" s="799"/>
      <c r="AK7" s="834">
        <v>2719</v>
      </c>
      <c r="AL7" s="835"/>
      <c r="AM7" s="835"/>
      <c r="AN7" s="835"/>
      <c r="AO7" s="835"/>
      <c r="AP7" s="835">
        <v>67741</v>
      </c>
      <c r="AQ7" s="835"/>
      <c r="AR7" s="835"/>
      <c r="AS7" s="835"/>
      <c r="AT7" s="835"/>
      <c r="AU7" s="836"/>
      <c r="AV7" s="836"/>
      <c r="AW7" s="836"/>
      <c r="AX7" s="836"/>
      <c r="AY7" s="837"/>
      <c r="AZ7" s="218"/>
      <c r="BA7" s="218"/>
      <c r="BB7" s="218"/>
      <c r="BC7" s="218"/>
      <c r="BD7" s="218"/>
      <c r="BE7" s="219"/>
      <c r="BF7" s="219"/>
      <c r="BG7" s="219"/>
      <c r="BH7" s="219"/>
      <c r="BI7" s="219"/>
      <c r="BJ7" s="219"/>
      <c r="BK7" s="219"/>
      <c r="BL7" s="219"/>
      <c r="BM7" s="219"/>
      <c r="BN7" s="219"/>
      <c r="BO7" s="219"/>
      <c r="BP7" s="219"/>
      <c r="BQ7" s="225">
        <v>1</v>
      </c>
      <c r="BR7" s="226"/>
      <c r="BS7" s="838" t="s">
        <v>489</v>
      </c>
      <c r="BT7" s="839"/>
      <c r="BU7" s="839"/>
      <c r="BV7" s="839"/>
      <c r="BW7" s="839"/>
      <c r="BX7" s="839"/>
      <c r="BY7" s="839"/>
      <c r="BZ7" s="839"/>
      <c r="CA7" s="839"/>
      <c r="CB7" s="839"/>
      <c r="CC7" s="839"/>
      <c r="CD7" s="839"/>
      <c r="CE7" s="839"/>
      <c r="CF7" s="839"/>
      <c r="CG7" s="840"/>
      <c r="CH7" s="831">
        <v>65</v>
      </c>
      <c r="CI7" s="832"/>
      <c r="CJ7" s="832"/>
      <c r="CK7" s="832"/>
      <c r="CL7" s="833"/>
      <c r="CM7" s="831">
        <v>195</v>
      </c>
      <c r="CN7" s="832"/>
      <c r="CO7" s="832"/>
      <c r="CP7" s="832"/>
      <c r="CQ7" s="833"/>
      <c r="CR7" s="831">
        <v>10</v>
      </c>
      <c r="CS7" s="832"/>
      <c r="CT7" s="832"/>
      <c r="CU7" s="832"/>
      <c r="CV7" s="833"/>
      <c r="CW7" s="831" t="s">
        <v>426</v>
      </c>
      <c r="CX7" s="832"/>
      <c r="CY7" s="832"/>
      <c r="CZ7" s="832"/>
      <c r="DA7" s="833"/>
      <c r="DB7" s="831" t="s">
        <v>426</v>
      </c>
      <c r="DC7" s="832"/>
      <c r="DD7" s="832"/>
      <c r="DE7" s="832"/>
      <c r="DF7" s="833"/>
      <c r="DG7" s="831" t="s">
        <v>426</v>
      </c>
      <c r="DH7" s="832"/>
      <c r="DI7" s="832"/>
      <c r="DJ7" s="832"/>
      <c r="DK7" s="833"/>
      <c r="DL7" s="831" t="s">
        <v>426</v>
      </c>
      <c r="DM7" s="832"/>
      <c r="DN7" s="832"/>
      <c r="DO7" s="832"/>
      <c r="DP7" s="833"/>
      <c r="DQ7" s="831" t="s">
        <v>426</v>
      </c>
      <c r="DR7" s="832"/>
      <c r="DS7" s="832"/>
      <c r="DT7" s="832"/>
      <c r="DU7" s="833"/>
      <c r="DV7" s="812"/>
      <c r="DW7" s="813"/>
      <c r="DX7" s="813"/>
      <c r="DY7" s="813"/>
      <c r="DZ7" s="814"/>
      <c r="EA7" s="220"/>
    </row>
    <row r="8" spans="1:131" s="221" customFormat="1" ht="26.25" customHeight="1" x14ac:dyDescent="0.15">
      <c r="A8" s="227">
        <v>2</v>
      </c>
      <c r="B8" s="815" t="s">
        <v>297</v>
      </c>
      <c r="C8" s="816"/>
      <c r="D8" s="816"/>
      <c r="E8" s="816"/>
      <c r="F8" s="816"/>
      <c r="G8" s="816"/>
      <c r="H8" s="816"/>
      <c r="I8" s="816"/>
      <c r="J8" s="816"/>
      <c r="K8" s="816"/>
      <c r="L8" s="816"/>
      <c r="M8" s="816"/>
      <c r="N8" s="816"/>
      <c r="O8" s="816"/>
      <c r="P8" s="817"/>
      <c r="Q8" s="818">
        <v>2431</v>
      </c>
      <c r="R8" s="819"/>
      <c r="S8" s="819"/>
      <c r="T8" s="819"/>
      <c r="U8" s="819"/>
      <c r="V8" s="819">
        <v>2370</v>
      </c>
      <c r="W8" s="819"/>
      <c r="X8" s="819"/>
      <c r="Y8" s="819"/>
      <c r="Z8" s="819"/>
      <c r="AA8" s="819">
        <v>62</v>
      </c>
      <c r="AB8" s="819"/>
      <c r="AC8" s="819"/>
      <c r="AD8" s="819"/>
      <c r="AE8" s="820"/>
      <c r="AF8" s="821">
        <v>21</v>
      </c>
      <c r="AG8" s="822"/>
      <c r="AH8" s="822"/>
      <c r="AI8" s="822"/>
      <c r="AJ8" s="823"/>
      <c r="AK8" s="824">
        <v>899</v>
      </c>
      <c r="AL8" s="825"/>
      <c r="AM8" s="825"/>
      <c r="AN8" s="825"/>
      <c r="AO8" s="825"/>
      <c r="AP8" s="825">
        <v>578</v>
      </c>
      <c r="AQ8" s="825"/>
      <c r="AR8" s="825"/>
      <c r="AS8" s="825"/>
      <c r="AT8" s="825"/>
      <c r="AU8" s="826"/>
      <c r="AV8" s="826"/>
      <c r="AW8" s="826"/>
      <c r="AX8" s="826"/>
      <c r="AY8" s="827"/>
      <c r="AZ8" s="218"/>
      <c r="BA8" s="218"/>
      <c r="BB8" s="218"/>
      <c r="BC8" s="218"/>
      <c r="BD8" s="218"/>
      <c r="BE8" s="219"/>
      <c r="BF8" s="219"/>
      <c r="BG8" s="219"/>
      <c r="BH8" s="219"/>
      <c r="BI8" s="219"/>
      <c r="BJ8" s="219"/>
      <c r="BK8" s="219"/>
      <c r="BL8" s="219"/>
      <c r="BM8" s="219"/>
      <c r="BN8" s="219"/>
      <c r="BO8" s="219"/>
      <c r="BP8" s="219"/>
      <c r="BQ8" s="228">
        <v>2</v>
      </c>
      <c r="BR8" s="229"/>
      <c r="BS8" s="828" t="s">
        <v>490</v>
      </c>
      <c r="BT8" s="829"/>
      <c r="BU8" s="829"/>
      <c r="BV8" s="829"/>
      <c r="BW8" s="829"/>
      <c r="BX8" s="829"/>
      <c r="BY8" s="829"/>
      <c r="BZ8" s="829"/>
      <c r="CA8" s="829"/>
      <c r="CB8" s="829"/>
      <c r="CC8" s="829"/>
      <c r="CD8" s="829"/>
      <c r="CE8" s="829"/>
      <c r="CF8" s="829"/>
      <c r="CG8" s="830"/>
      <c r="CH8" s="841">
        <v>-3</v>
      </c>
      <c r="CI8" s="842"/>
      <c r="CJ8" s="842"/>
      <c r="CK8" s="842"/>
      <c r="CL8" s="843"/>
      <c r="CM8" s="841">
        <v>93</v>
      </c>
      <c r="CN8" s="842"/>
      <c r="CO8" s="842"/>
      <c r="CP8" s="842"/>
      <c r="CQ8" s="843"/>
      <c r="CR8" s="841">
        <v>70</v>
      </c>
      <c r="CS8" s="842"/>
      <c r="CT8" s="842"/>
      <c r="CU8" s="842"/>
      <c r="CV8" s="843"/>
      <c r="CW8" s="841">
        <v>3</v>
      </c>
      <c r="CX8" s="842"/>
      <c r="CY8" s="842"/>
      <c r="CZ8" s="842"/>
      <c r="DA8" s="843"/>
      <c r="DB8" s="841" t="s">
        <v>426</v>
      </c>
      <c r="DC8" s="842"/>
      <c r="DD8" s="842"/>
      <c r="DE8" s="842"/>
      <c r="DF8" s="843"/>
      <c r="DG8" s="841" t="s">
        <v>426</v>
      </c>
      <c r="DH8" s="842"/>
      <c r="DI8" s="842"/>
      <c r="DJ8" s="842"/>
      <c r="DK8" s="843"/>
      <c r="DL8" s="841" t="s">
        <v>426</v>
      </c>
      <c r="DM8" s="842"/>
      <c r="DN8" s="842"/>
      <c r="DO8" s="842"/>
      <c r="DP8" s="843"/>
      <c r="DQ8" s="841" t="s">
        <v>426</v>
      </c>
      <c r="DR8" s="842"/>
      <c r="DS8" s="842"/>
      <c r="DT8" s="842"/>
      <c r="DU8" s="843"/>
      <c r="DV8" s="844"/>
      <c r="DW8" s="845"/>
      <c r="DX8" s="845"/>
      <c r="DY8" s="845"/>
      <c r="DZ8" s="846"/>
      <c r="EA8" s="220"/>
    </row>
    <row r="9" spans="1:131" s="221" customFormat="1" ht="26.25" customHeight="1" x14ac:dyDescent="0.15">
      <c r="A9" s="227">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18"/>
      <c r="BA9" s="218"/>
      <c r="BB9" s="218"/>
      <c r="BC9" s="218"/>
      <c r="BD9" s="218"/>
      <c r="BE9" s="219"/>
      <c r="BF9" s="219"/>
      <c r="BG9" s="219"/>
      <c r="BH9" s="219"/>
      <c r="BI9" s="219"/>
      <c r="BJ9" s="219"/>
      <c r="BK9" s="219"/>
      <c r="BL9" s="219"/>
      <c r="BM9" s="219"/>
      <c r="BN9" s="219"/>
      <c r="BO9" s="219"/>
      <c r="BP9" s="219"/>
      <c r="BQ9" s="228">
        <v>3</v>
      </c>
      <c r="BR9" s="229"/>
      <c r="BS9" s="828" t="s">
        <v>491</v>
      </c>
      <c r="BT9" s="829"/>
      <c r="BU9" s="829"/>
      <c r="BV9" s="829"/>
      <c r="BW9" s="829"/>
      <c r="BX9" s="829"/>
      <c r="BY9" s="829"/>
      <c r="BZ9" s="829"/>
      <c r="CA9" s="829"/>
      <c r="CB9" s="829"/>
      <c r="CC9" s="829"/>
      <c r="CD9" s="829"/>
      <c r="CE9" s="829"/>
      <c r="CF9" s="829"/>
      <c r="CG9" s="830"/>
      <c r="CH9" s="841">
        <v>5</v>
      </c>
      <c r="CI9" s="842"/>
      <c r="CJ9" s="842"/>
      <c r="CK9" s="842"/>
      <c r="CL9" s="843"/>
      <c r="CM9" s="841">
        <v>194</v>
      </c>
      <c r="CN9" s="842"/>
      <c r="CO9" s="842"/>
      <c r="CP9" s="842"/>
      <c r="CQ9" s="843"/>
      <c r="CR9" s="841">
        <v>160</v>
      </c>
      <c r="CS9" s="842"/>
      <c r="CT9" s="842"/>
      <c r="CU9" s="842"/>
      <c r="CV9" s="843"/>
      <c r="CW9" s="841" t="s">
        <v>426</v>
      </c>
      <c r="CX9" s="842"/>
      <c r="CY9" s="842"/>
      <c r="CZ9" s="842"/>
      <c r="DA9" s="843"/>
      <c r="DB9" s="841" t="s">
        <v>426</v>
      </c>
      <c r="DC9" s="842"/>
      <c r="DD9" s="842"/>
      <c r="DE9" s="842"/>
      <c r="DF9" s="843"/>
      <c r="DG9" s="841" t="s">
        <v>426</v>
      </c>
      <c r="DH9" s="842"/>
      <c r="DI9" s="842"/>
      <c r="DJ9" s="842"/>
      <c r="DK9" s="843"/>
      <c r="DL9" s="841" t="s">
        <v>426</v>
      </c>
      <c r="DM9" s="842"/>
      <c r="DN9" s="842"/>
      <c r="DO9" s="842"/>
      <c r="DP9" s="843"/>
      <c r="DQ9" s="841" t="s">
        <v>426</v>
      </c>
      <c r="DR9" s="842"/>
      <c r="DS9" s="842"/>
      <c r="DT9" s="842"/>
      <c r="DU9" s="843"/>
      <c r="DV9" s="844"/>
      <c r="DW9" s="845"/>
      <c r="DX9" s="845"/>
      <c r="DY9" s="845"/>
      <c r="DZ9" s="846"/>
      <c r="EA9" s="220"/>
    </row>
    <row r="10" spans="1:131" s="221" customFormat="1" ht="26.25" customHeight="1" x14ac:dyDescent="0.15">
      <c r="A10" s="227">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18"/>
      <c r="BA10" s="218"/>
      <c r="BB10" s="218"/>
      <c r="BC10" s="218"/>
      <c r="BD10" s="218"/>
      <c r="BE10" s="219"/>
      <c r="BF10" s="219"/>
      <c r="BG10" s="219"/>
      <c r="BH10" s="219"/>
      <c r="BI10" s="219"/>
      <c r="BJ10" s="219"/>
      <c r="BK10" s="219"/>
      <c r="BL10" s="219"/>
      <c r="BM10" s="219"/>
      <c r="BN10" s="219"/>
      <c r="BO10" s="219"/>
      <c r="BP10" s="219"/>
      <c r="BQ10" s="228">
        <v>4</v>
      </c>
      <c r="BR10" s="229"/>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20"/>
    </row>
    <row r="11" spans="1:131" s="221" customFormat="1" ht="26.25" customHeight="1" x14ac:dyDescent="0.15">
      <c r="A11" s="227">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18"/>
      <c r="BA11" s="218"/>
      <c r="BB11" s="218"/>
      <c r="BC11" s="218"/>
      <c r="BD11" s="218"/>
      <c r="BE11" s="219"/>
      <c r="BF11" s="219"/>
      <c r="BG11" s="219"/>
      <c r="BH11" s="219"/>
      <c r="BI11" s="219"/>
      <c r="BJ11" s="219"/>
      <c r="BK11" s="219"/>
      <c r="BL11" s="219"/>
      <c r="BM11" s="219"/>
      <c r="BN11" s="219"/>
      <c r="BO11" s="219"/>
      <c r="BP11" s="219"/>
      <c r="BQ11" s="228">
        <v>5</v>
      </c>
      <c r="BR11" s="229"/>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20"/>
    </row>
    <row r="12" spans="1:131" s="221" customFormat="1" ht="26.25" customHeight="1" x14ac:dyDescent="0.15">
      <c r="A12" s="227">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18"/>
      <c r="BA12" s="218"/>
      <c r="BB12" s="218"/>
      <c r="BC12" s="218"/>
      <c r="BD12" s="218"/>
      <c r="BE12" s="219"/>
      <c r="BF12" s="219"/>
      <c r="BG12" s="219"/>
      <c r="BH12" s="219"/>
      <c r="BI12" s="219"/>
      <c r="BJ12" s="219"/>
      <c r="BK12" s="219"/>
      <c r="BL12" s="219"/>
      <c r="BM12" s="219"/>
      <c r="BN12" s="219"/>
      <c r="BO12" s="219"/>
      <c r="BP12" s="219"/>
      <c r="BQ12" s="228">
        <v>6</v>
      </c>
      <c r="BR12" s="229"/>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20"/>
    </row>
    <row r="13" spans="1:131" s="221" customFormat="1" ht="26.25" customHeight="1" x14ac:dyDescent="0.15">
      <c r="A13" s="227">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18"/>
      <c r="BA13" s="218"/>
      <c r="BB13" s="218"/>
      <c r="BC13" s="218"/>
      <c r="BD13" s="218"/>
      <c r="BE13" s="219"/>
      <c r="BF13" s="219"/>
      <c r="BG13" s="219"/>
      <c r="BH13" s="219"/>
      <c r="BI13" s="219"/>
      <c r="BJ13" s="219"/>
      <c r="BK13" s="219"/>
      <c r="BL13" s="219"/>
      <c r="BM13" s="219"/>
      <c r="BN13" s="219"/>
      <c r="BO13" s="219"/>
      <c r="BP13" s="219"/>
      <c r="BQ13" s="228">
        <v>7</v>
      </c>
      <c r="BR13" s="229"/>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20"/>
    </row>
    <row r="14" spans="1:131" s="221" customFormat="1" ht="26.25" customHeight="1" x14ac:dyDescent="0.15">
      <c r="A14" s="22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18"/>
      <c r="BA14" s="218"/>
      <c r="BB14" s="218"/>
      <c r="BC14" s="218"/>
      <c r="BD14" s="218"/>
      <c r="BE14" s="219"/>
      <c r="BF14" s="219"/>
      <c r="BG14" s="219"/>
      <c r="BH14" s="219"/>
      <c r="BI14" s="219"/>
      <c r="BJ14" s="219"/>
      <c r="BK14" s="219"/>
      <c r="BL14" s="219"/>
      <c r="BM14" s="219"/>
      <c r="BN14" s="219"/>
      <c r="BO14" s="219"/>
      <c r="BP14" s="219"/>
      <c r="BQ14" s="228">
        <v>8</v>
      </c>
      <c r="BR14" s="229"/>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20"/>
    </row>
    <row r="15" spans="1:131" s="221" customFormat="1" ht="26.25" customHeight="1" x14ac:dyDescent="0.15">
      <c r="A15" s="22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18"/>
      <c r="BA15" s="218"/>
      <c r="BB15" s="218"/>
      <c r="BC15" s="218"/>
      <c r="BD15" s="218"/>
      <c r="BE15" s="219"/>
      <c r="BF15" s="219"/>
      <c r="BG15" s="219"/>
      <c r="BH15" s="219"/>
      <c r="BI15" s="219"/>
      <c r="BJ15" s="219"/>
      <c r="BK15" s="219"/>
      <c r="BL15" s="219"/>
      <c r="BM15" s="219"/>
      <c r="BN15" s="219"/>
      <c r="BO15" s="219"/>
      <c r="BP15" s="219"/>
      <c r="BQ15" s="228">
        <v>9</v>
      </c>
      <c r="BR15" s="229"/>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20"/>
    </row>
    <row r="16" spans="1:131" s="221" customFormat="1" ht="26.25" customHeight="1" x14ac:dyDescent="0.15">
      <c r="A16" s="22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18"/>
      <c r="BA16" s="218"/>
      <c r="BB16" s="218"/>
      <c r="BC16" s="218"/>
      <c r="BD16" s="218"/>
      <c r="BE16" s="219"/>
      <c r="BF16" s="219"/>
      <c r="BG16" s="219"/>
      <c r="BH16" s="219"/>
      <c r="BI16" s="219"/>
      <c r="BJ16" s="219"/>
      <c r="BK16" s="219"/>
      <c r="BL16" s="219"/>
      <c r="BM16" s="219"/>
      <c r="BN16" s="219"/>
      <c r="BO16" s="219"/>
      <c r="BP16" s="219"/>
      <c r="BQ16" s="228">
        <v>10</v>
      </c>
      <c r="BR16" s="229"/>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20"/>
    </row>
    <row r="17" spans="1:131" s="221" customFormat="1" ht="26.25" customHeight="1" x14ac:dyDescent="0.15">
      <c r="A17" s="22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18"/>
      <c r="BA17" s="218"/>
      <c r="BB17" s="218"/>
      <c r="BC17" s="218"/>
      <c r="BD17" s="218"/>
      <c r="BE17" s="219"/>
      <c r="BF17" s="219"/>
      <c r="BG17" s="219"/>
      <c r="BH17" s="219"/>
      <c r="BI17" s="219"/>
      <c r="BJ17" s="219"/>
      <c r="BK17" s="219"/>
      <c r="BL17" s="219"/>
      <c r="BM17" s="219"/>
      <c r="BN17" s="219"/>
      <c r="BO17" s="219"/>
      <c r="BP17" s="219"/>
      <c r="BQ17" s="228">
        <v>11</v>
      </c>
      <c r="BR17" s="229"/>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20"/>
    </row>
    <row r="18" spans="1:131" s="221" customFormat="1" ht="26.25" customHeight="1" x14ac:dyDescent="0.15">
      <c r="A18" s="22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18"/>
      <c r="BA18" s="218"/>
      <c r="BB18" s="218"/>
      <c r="BC18" s="218"/>
      <c r="BD18" s="218"/>
      <c r="BE18" s="219"/>
      <c r="BF18" s="219"/>
      <c r="BG18" s="219"/>
      <c r="BH18" s="219"/>
      <c r="BI18" s="219"/>
      <c r="BJ18" s="219"/>
      <c r="BK18" s="219"/>
      <c r="BL18" s="219"/>
      <c r="BM18" s="219"/>
      <c r="BN18" s="219"/>
      <c r="BO18" s="219"/>
      <c r="BP18" s="219"/>
      <c r="BQ18" s="228">
        <v>12</v>
      </c>
      <c r="BR18" s="229"/>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20"/>
    </row>
    <row r="19" spans="1:131" s="221" customFormat="1" ht="26.25" customHeight="1" x14ac:dyDescent="0.15">
      <c r="A19" s="22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18"/>
      <c r="BA19" s="218"/>
      <c r="BB19" s="218"/>
      <c r="BC19" s="218"/>
      <c r="BD19" s="218"/>
      <c r="BE19" s="219"/>
      <c r="BF19" s="219"/>
      <c r="BG19" s="219"/>
      <c r="BH19" s="219"/>
      <c r="BI19" s="219"/>
      <c r="BJ19" s="219"/>
      <c r="BK19" s="219"/>
      <c r="BL19" s="219"/>
      <c r="BM19" s="219"/>
      <c r="BN19" s="219"/>
      <c r="BO19" s="219"/>
      <c r="BP19" s="219"/>
      <c r="BQ19" s="228">
        <v>13</v>
      </c>
      <c r="BR19" s="229"/>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20"/>
    </row>
    <row r="20" spans="1:131" s="221" customFormat="1" ht="26.25" customHeight="1" x14ac:dyDescent="0.15">
      <c r="A20" s="22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18"/>
      <c r="BA20" s="218"/>
      <c r="BB20" s="218"/>
      <c r="BC20" s="218"/>
      <c r="BD20" s="218"/>
      <c r="BE20" s="219"/>
      <c r="BF20" s="219"/>
      <c r="BG20" s="219"/>
      <c r="BH20" s="219"/>
      <c r="BI20" s="219"/>
      <c r="BJ20" s="219"/>
      <c r="BK20" s="219"/>
      <c r="BL20" s="219"/>
      <c r="BM20" s="219"/>
      <c r="BN20" s="219"/>
      <c r="BO20" s="219"/>
      <c r="BP20" s="219"/>
      <c r="BQ20" s="228">
        <v>14</v>
      </c>
      <c r="BR20" s="229"/>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20"/>
    </row>
    <row r="21" spans="1:131" s="221" customFormat="1" ht="26.25" customHeight="1" thickBot="1" x14ac:dyDescent="0.2">
      <c r="A21" s="22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18"/>
      <c r="BA21" s="218"/>
      <c r="BB21" s="218"/>
      <c r="BC21" s="218"/>
      <c r="BD21" s="218"/>
      <c r="BE21" s="219"/>
      <c r="BF21" s="219"/>
      <c r="BG21" s="219"/>
      <c r="BH21" s="219"/>
      <c r="BI21" s="219"/>
      <c r="BJ21" s="219"/>
      <c r="BK21" s="219"/>
      <c r="BL21" s="219"/>
      <c r="BM21" s="219"/>
      <c r="BN21" s="219"/>
      <c r="BO21" s="219"/>
      <c r="BP21" s="219"/>
      <c r="BQ21" s="228">
        <v>15</v>
      </c>
      <c r="BR21" s="229"/>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20"/>
    </row>
    <row r="22" spans="1:131" s="221" customFormat="1" ht="26.25" customHeight="1" x14ac:dyDescent="0.15">
      <c r="A22" s="227">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298</v>
      </c>
      <c r="BA22" s="866"/>
      <c r="BB22" s="866"/>
      <c r="BC22" s="866"/>
      <c r="BD22" s="867"/>
      <c r="BE22" s="219"/>
      <c r="BF22" s="219"/>
      <c r="BG22" s="219"/>
      <c r="BH22" s="219"/>
      <c r="BI22" s="219"/>
      <c r="BJ22" s="219"/>
      <c r="BK22" s="219"/>
      <c r="BL22" s="219"/>
      <c r="BM22" s="219"/>
      <c r="BN22" s="219"/>
      <c r="BO22" s="219"/>
      <c r="BP22" s="219"/>
      <c r="BQ22" s="228">
        <v>16</v>
      </c>
      <c r="BR22" s="229"/>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20"/>
    </row>
    <row r="23" spans="1:131" s="221" customFormat="1" ht="26.25" customHeight="1" thickBot="1" x14ac:dyDescent="0.2">
      <c r="A23" s="230" t="s">
        <v>299</v>
      </c>
      <c r="B23" s="850" t="s">
        <v>300</v>
      </c>
      <c r="C23" s="851"/>
      <c r="D23" s="851"/>
      <c r="E23" s="851"/>
      <c r="F23" s="851"/>
      <c r="G23" s="851"/>
      <c r="H23" s="851"/>
      <c r="I23" s="851"/>
      <c r="J23" s="851"/>
      <c r="K23" s="851"/>
      <c r="L23" s="851"/>
      <c r="M23" s="851"/>
      <c r="N23" s="851"/>
      <c r="O23" s="851"/>
      <c r="P23" s="852"/>
      <c r="Q23" s="853">
        <v>75557</v>
      </c>
      <c r="R23" s="854"/>
      <c r="S23" s="854"/>
      <c r="T23" s="854"/>
      <c r="U23" s="854"/>
      <c r="V23" s="854">
        <v>73008</v>
      </c>
      <c r="W23" s="854"/>
      <c r="X23" s="854"/>
      <c r="Y23" s="854"/>
      <c r="Z23" s="854"/>
      <c r="AA23" s="854">
        <v>2549</v>
      </c>
      <c r="AB23" s="854"/>
      <c r="AC23" s="854"/>
      <c r="AD23" s="854"/>
      <c r="AE23" s="855"/>
      <c r="AF23" s="856">
        <v>2290</v>
      </c>
      <c r="AG23" s="854"/>
      <c r="AH23" s="854"/>
      <c r="AI23" s="854"/>
      <c r="AJ23" s="857"/>
      <c r="AK23" s="858"/>
      <c r="AL23" s="859"/>
      <c r="AM23" s="859"/>
      <c r="AN23" s="859"/>
      <c r="AO23" s="859"/>
      <c r="AP23" s="854">
        <v>68319</v>
      </c>
      <c r="AQ23" s="854"/>
      <c r="AR23" s="854"/>
      <c r="AS23" s="854"/>
      <c r="AT23" s="854"/>
      <c r="AU23" s="860"/>
      <c r="AV23" s="860"/>
      <c r="AW23" s="860"/>
      <c r="AX23" s="860"/>
      <c r="AY23" s="861"/>
      <c r="AZ23" s="869" t="s">
        <v>132</v>
      </c>
      <c r="BA23" s="870"/>
      <c r="BB23" s="870"/>
      <c r="BC23" s="870"/>
      <c r="BD23" s="871"/>
      <c r="BE23" s="219"/>
      <c r="BF23" s="219"/>
      <c r="BG23" s="219"/>
      <c r="BH23" s="219"/>
      <c r="BI23" s="219"/>
      <c r="BJ23" s="219"/>
      <c r="BK23" s="219"/>
      <c r="BL23" s="219"/>
      <c r="BM23" s="219"/>
      <c r="BN23" s="219"/>
      <c r="BO23" s="219"/>
      <c r="BP23" s="219"/>
      <c r="BQ23" s="228">
        <v>17</v>
      </c>
      <c r="BR23" s="229"/>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20"/>
    </row>
    <row r="24" spans="1:131" s="221" customFormat="1" ht="26.25" customHeight="1" x14ac:dyDescent="0.15">
      <c r="A24" s="868" t="s">
        <v>301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18"/>
      <c r="BA24" s="218"/>
      <c r="BB24" s="218"/>
      <c r="BC24" s="218"/>
      <c r="BD24" s="218"/>
      <c r="BE24" s="219"/>
      <c r="BF24" s="219"/>
      <c r="BG24" s="219"/>
      <c r="BH24" s="219"/>
      <c r="BI24" s="219"/>
      <c r="BJ24" s="219"/>
      <c r="BK24" s="219"/>
      <c r="BL24" s="219"/>
      <c r="BM24" s="219"/>
      <c r="BN24" s="219"/>
      <c r="BO24" s="219"/>
      <c r="BP24" s="219"/>
      <c r="BQ24" s="228">
        <v>18</v>
      </c>
      <c r="BR24" s="229"/>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20"/>
    </row>
    <row r="25" spans="1:131" s="213" customFormat="1" ht="26.25" customHeight="1" thickBot="1" x14ac:dyDescent="0.2">
      <c r="A25" s="809" t="s">
        <v>302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18"/>
      <c r="BK25" s="218"/>
      <c r="BL25" s="218"/>
      <c r="BM25" s="218"/>
      <c r="BN25" s="218"/>
      <c r="BO25" s="231"/>
      <c r="BP25" s="231"/>
      <c r="BQ25" s="228">
        <v>19</v>
      </c>
      <c r="BR25" s="229"/>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x14ac:dyDescent="0.15">
      <c r="A26" s="800" t="s">
        <v>279</v>
      </c>
      <c r="B26" s="801"/>
      <c r="C26" s="801"/>
      <c r="D26" s="801"/>
      <c r="E26" s="801"/>
      <c r="F26" s="801"/>
      <c r="G26" s="801"/>
      <c r="H26" s="801"/>
      <c r="I26" s="801"/>
      <c r="J26" s="801"/>
      <c r="K26" s="801"/>
      <c r="L26" s="801"/>
      <c r="M26" s="801"/>
      <c r="N26" s="801"/>
      <c r="O26" s="801"/>
      <c r="P26" s="802"/>
      <c r="Q26" s="777" t="s">
        <v>303</v>
      </c>
      <c r="R26" s="778"/>
      <c r="S26" s="778"/>
      <c r="T26" s="778"/>
      <c r="U26" s="779"/>
      <c r="V26" s="777" t="s">
        <v>304</v>
      </c>
      <c r="W26" s="778"/>
      <c r="X26" s="778"/>
      <c r="Y26" s="778"/>
      <c r="Z26" s="779"/>
      <c r="AA26" s="777" t="s">
        <v>305</v>
      </c>
      <c r="AB26" s="778"/>
      <c r="AC26" s="778"/>
      <c r="AD26" s="778"/>
      <c r="AE26" s="778"/>
      <c r="AF26" s="872" t="s">
        <v>306</v>
      </c>
      <c r="AG26" s="873"/>
      <c r="AH26" s="873"/>
      <c r="AI26" s="873"/>
      <c r="AJ26" s="874"/>
      <c r="AK26" s="778" t="s">
        <v>307</v>
      </c>
      <c r="AL26" s="778"/>
      <c r="AM26" s="778"/>
      <c r="AN26" s="778"/>
      <c r="AO26" s="779"/>
      <c r="AP26" s="777" t="s">
        <v>308</v>
      </c>
      <c r="AQ26" s="778"/>
      <c r="AR26" s="778"/>
      <c r="AS26" s="778"/>
      <c r="AT26" s="779"/>
      <c r="AU26" s="777" t="s">
        <v>309</v>
      </c>
      <c r="AV26" s="778"/>
      <c r="AW26" s="778"/>
      <c r="AX26" s="778"/>
      <c r="AY26" s="779"/>
      <c r="AZ26" s="777" t="s">
        <v>310</v>
      </c>
      <c r="BA26" s="778"/>
      <c r="BB26" s="778"/>
      <c r="BC26" s="778"/>
      <c r="BD26" s="779"/>
      <c r="BE26" s="777" t="s">
        <v>286</v>
      </c>
      <c r="BF26" s="778"/>
      <c r="BG26" s="778"/>
      <c r="BH26" s="778"/>
      <c r="BI26" s="789"/>
      <c r="BJ26" s="218"/>
      <c r="BK26" s="218"/>
      <c r="BL26" s="218"/>
      <c r="BM26" s="218"/>
      <c r="BN26" s="218"/>
      <c r="BO26" s="231"/>
      <c r="BP26" s="231"/>
      <c r="BQ26" s="228">
        <v>20</v>
      </c>
      <c r="BR26" s="229"/>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18"/>
      <c r="BK27" s="218"/>
      <c r="BL27" s="218"/>
      <c r="BM27" s="218"/>
      <c r="BN27" s="218"/>
      <c r="BO27" s="231"/>
      <c r="BP27" s="231"/>
      <c r="BQ27" s="228">
        <v>21</v>
      </c>
      <c r="BR27" s="229"/>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x14ac:dyDescent="0.15">
      <c r="A28" s="232">
        <v>1</v>
      </c>
      <c r="B28" s="791" t="s">
        <v>311</v>
      </c>
      <c r="C28" s="792"/>
      <c r="D28" s="792"/>
      <c r="E28" s="792"/>
      <c r="F28" s="792"/>
      <c r="G28" s="792"/>
      <c r="H28" s="792"/>
      <c r="I28" s="792"/>
      <c r="J28" s="792"/>
      <c r="K28" s="792"/>
      <c r="L28" s="792"/>
      <c r="M28" s="792"/>
      <c r="N28" s="792"/>
      <c r="O28" s="792"/>
      <c r="P28" s="793"/>
      <c r="Q28" s="882">
        <v>24406</v>
      </c>
      <c r="R28" s="883"/>
      <c r="S28" s="883"/>
      <c r="T28" s="883"/>
      <c r="U28" s="883"/>
      <c r="V28" s="883">
        <v>23671</v>
      </c>
      <c r="W28" s="883"/>
      <c r="X28" s="883"/>
      <c r="Y28" s="883"/>
      <c r="Z28" s="883"/>
      <c r="AA28" s="883">
        <v>736</v>
      </c>
      <c r="AB28" s="883"/>
      <c r="AC28" s="883"/>
      <c r="AD28" s="883"/>
      <c r="AE28" s="884"/>
      <c r="AF28" s="885">
        <v>736</v>
      </c>
      <c r="AG28" s="883"/>
      <c r="AH28" s="883"/>
      <c r="AI28" s="883"/>
      <c r="AJ28" s="886"/>
      <c r="AK28" s="887">
        <v>1601</v>
      </c>
      <c r="AL28" s="878"/>
      <c r="AM28" s="878"/>
      <c r="AN28" s="878"/>
      <c r="AO28" s="878"/>
      <c r="AP28" s="878" t="s">
        <v>426</v>
      </c>
      <c r="AQ28" s="878"/>
      <c r="AR28" s="878"/>
      <c r="AS28" s="878"/>
      <c r="AT28" s="878"/>
      <c r="AU28" s="878" t="s">
        <v>426</v>
      </c>
      <c r="AV28" s="878"/>
      <c r="AW28" s="878"/>
      <c r="AX28" s="878"/>
      <c r="AY28" s="878"/>
      <c r="AZ28" s="879" t="s">
        <v>426</v>
      </c>
      <c r="BA28" s="879"/>
      <c r="BB28" s="879"/>
      <c r="BC28" s="879"/>
      <c r="BD28" s="879"/>
      <c r="BE28" s="880"/>
      <c r="BF28" s="880"/>
      <c r="BG28" s="880"/>
      <c r="BH28" s="880"/>
      <c r="BI28" s="881"/>
      <c r="BJ28" s="218"/>
      <c r="BK28" s="218"/>
      <c r="BL28" s="218"/>
      <c r="BM28" s="218"/>
      <c r="BN28" s="218"/>
      <c r="BO28" s="231"/>
      <c r="BP28" s="231"/>
      <c r="BQ28" s="228">
        <v>22</v>
      </c>
      <c r="BR28" s="229"/>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x14ac:dyDescent="0.15">
      <c r="A29" s="232">
        <v>2</v>
      </c>
      <c r="B29" s="815" t="s">
        <v>312</v>
      </c>
      <c r="C29" s="816"/>
      <c r="D29" s="816"/>
      <c r="E29" s="816"/>
      <c r="F29" s="816"/>
      <c r="G29" s="816"/>
      <c r="H29" s="816"/>
      <c r="I29" s="816"/>
      <c r="J29" s="816"/>
      <c r="K29" s="816"/>
      <c r="L29" s="816"/>
      <c r="M29" s="816"/>
      <c r="N29" s="816"/>
      <c r="O29" s="816"/>
      <c r="P29" s="817"/>
      <c r="Q29" s="818">
        <v>16018</v>
      </c>
      <c r="R29" s="819"/>
      <c r="S29" s="819"/>
      <c r="T29" s="819"/>
      <c r="U29" s="819"/>
      <c r="V29" s="819">
        <v>15426</v>
      </c>
      <c r="W29" s="819"/>
      <c r="X29" s="819"/>
      <c r="Y29" s="819"/>
      <c r="Z29" s="819"/>
      <c r="AA29" s="819">
        <v>592</v>
      </c>
      <c r="AB29" s="819"/>
      <c r="AC29" s="819"/>
      <c r="AD29" s="819"/>
      <c r="AE29" s="820"/>
      <c r="AF29" s="821">
        <v>592</v>
      </c>
      <c r="AG29" s="822"/>
      <c r="AH29" s="822"/>
      <c r="AI29" s="822"/>
      <c r="AJ29" s="823"/>
      <c r="AK29" s="890">
        <v>2376</v>
      </c>
      <c r="AL29" s="891"/>
      <c r="AM29" s="891"/>
      <c r="AN29" s="891"/>
      <c r="AO29" s="891"/>
      <c r="AP29" s="891" t="s">
        <v>426</v>
      </c>
      <c r="AQ29" s="891"/>
      <c r="AR29" s="891"/>
      <c r="AS29" s="891"/>
      <c r="AT29" s="891"/>
      <c r="AU29" s="891" t="s">
        <v>426</v>
      </c>
      <c r="AV29" s="891"/>
      <c r="AW29" s="891"/>
      <c r="AX29" s="891"/>
      <c r="AY29" s="891"/>
      <c r="AZ29" s="892" t="s">
        <v>426</v>
      </c>
      <c r="BA29" s="892"/>
      <c r="BB29" s="892"/>
      <c r="BC29" s="892"/>
      <c r="BD29" s="892"/>
      <c r="BE29" s="888"/>
      <c r="BF29" s="888"/>
      <c r="BG29" s="888"/>
      <c r="BH29" s="888"/>
      <c r="BI29" s="889"/>
      <c r="BJ29" s="218"/>
      <c r="BK29" s="218"/>
      <c r="BL29" s="218"/>
      <c r="BM29" s="218"/>
      <c r="BN29" s="218"/>
      <c r="BO29" s="231"/>
      <c r="BP29" s="231"/>
      <c r="BQ29" s="228">
        <v>23</v>
      </c>
      <c r="BR29" s="229"/>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x14ac:dyDescent="0.15">
      <c r="A30" s="232">
        <v>3</v>
      </c>
      <c r="B30" s="815" t="s">
        <v>313</v>
      </c>
      <c r="C30" s="816"/>
      <c r="D30" s="816"/>
      <c r="E30" s="816"/>
      <c r="F30" s="816"/>
      <c r="G30" s="816"/>
      <c r="H30" s="816"/>
      <c r="I30" s="816"/>
      <c r="J30" s="816"/>
      <c r="K30" s="816"/>
      <c r="L30" s="816"/>
      <c r="M30" s="816"/>
      <c r="N30" s="816"/>
      <c r="O30" s="816"/>
      <c r="P30" s="817"/>
      <c r="Q30" s="818">
        <v>2120</v>
      </c>
      <c r="R30" s="819"/>
      <c r="S30" s="819"/>
      <c r="T30" s="819"/>
      <c r="U30" s="819"/>
      <c r="V30" s="819">
        <v>2114</v>
      </c>
      <c r="W30" s="819"/>
      <c r="X30" s="819"/>
      <c r="Y30" s="819"/>
      <c r="Z30" s="819"/>
      <c r="AA30" s="819">
        <v>7</v>
      </c>
      <c r="AB30" s="819"/>
      <c r="AC30" s="819"/>
      <c r="AD30" s="819"/>
      <c r="AE30" s="820"/>
      <c r="AF30" s="821">
        <v>7</v>
      </c>
      <c r="AG30" s="822"/>
      <c r="AH30" s="822"/>
      <c r="AI30" s="822"/>
      <c r="AJ30" s="823"/>
      <c r="AK30" s="890">
        <v>556</v>
      </c>
      <c r="AL30" s="891"/>
      <c r="AM30" s="891"/>
      <c r="AN30" s="891"/>
      <c r="AO30" s="891"/>
      <c r="AP30" s="891" t="s">
        <v>426</v>
      </c>
      <c r="AQ30" s="891"/>
      <c r="AR30" s="891"/>
      <c r="AS30" s="891"/>
      <c r="AT30" s="891"/>
      <c r="AU30" s="891" t="s">
        <v>426</v>
      </c>
      <c r="AV30" s="891"/>
      <c r="AW30" s="891"/>
      <c r="AX30" s="891"/>
      <c r="AY30" s="891"/>
      <c r="AZ30" s="892" t="s">
        <v>426</v>
      </c>
      <c r="BA30" s="892"/>
      <c r="BB30" s="892"/>
      <c r="BC30" s="892"/>
      <c r="BD30" s="892"/>
      <c r="BE30" s="888"/>
      <c r="BF30" s="888"/>
      <c r="BG30" s="888"/>
      <c r="BH30" s="888"/>
      <c r="BI30" s="889"/>
      <c r="BJ30" s="218"/>
      <c r="BK30" s="218"/>
      <c r="BL30" s="218"/>
      <c r="BM30" s="218"/>
      <c r="BN30" s="218"/>
      <c r="BO30" s="231"/>
      <c r="BP30" s="231"/>
      <c r="BQ30" s="228">
        <v>24</v>
      </c>
      <c r="BR30" s="229"/>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x14ac:dyDescent="0.15">
      <c r="A31" s="232">
        <v>4</v>
      </c>
      <c r="B31" s="815" t="s">
        <v>314</v>
      </c>
      <c r="C31" s="816"/>
      <c r="D31" s="816"/>
      <c r="E31" s="816"/>
      <c r="F31" s="816"/>
      <c r="G31" s="816"/>
      <c r="H31" s="816"/>
      <c r="I31" s="816"/>
      <c r="J31" s="816"/>
      <c r="K31" s="816"/>
      <c r="L31" s="816"/>
      <c r="M31" s="816"/>
      <c r="N31" s="816"/>
      <c r="O31" s="816"/>
      <c r="P31" s="817"/>
      <c r="Q31" s="818">
        <v>15754</v>
      </c>
      <c r="R31" s="819"/>
      <c r="S31" s="819"/>
      <c r="T31" s="819"/>
      <c r="U31" s="819"/>
      <c r="V31" s="819">
        <v>15466</v>
      </c>
      <c r="W31" s="819"/>
      <c r="X31" s="819"/>
      <c r="Y31" s="819"/>
      <c r="Z31" s="819"/>
      <c r="AA31" s="819">
        <v>288</v>
      </c>
      <c r="AB31" s="819"/>
      <c r="AC31" s="819"/>
      <c r="AD31" s="819"/>
      <c r="AE31" s="820"/>
      <c r="AF31" s="821">
        <v>288</v>
      </c>
      <c r="AG31" s="822"/>
      <c r="AH31" s="822"/>
      <c r="AI31" s="822"/>
      <c r="AJ31" s="823"/>
      <c r="AK31" s="890">
        <v>155</v>
      </c>
      <c r="AL31" s="891"/>
      <c r="AM31" s="891"/>
      <c r="AN31" s="891"/>
      <c r="AO31" s="891"/>
      <c r="AP31" s="891" t="s">
        <v>426</v>
      </c>
      <c r="AQ31" s="891"/>
      <c r="AR31" s="891"/>
      <c r="AS31" s="891"/>
      <c r="AT31" s="891"/>
      <c r="AU31" s="891" t="s">
        <v>426</v>
      </c>
      <c r="AV31" s="891"/>
      <c r="AW31" s="891"/>
      <c r="AX31" s="891"/>
      <c r="AY31" s="891"/>
      <c r="AZ31" s="892" t="s">
        <v>426</v>
      </c>
      <c r="BA31" s="892"/>
      <c r="BB31" s="892"/>
      <c r="BC31" s="892"/>
      <c r="BD31" s="892"/>
      <c r="BE31" s="888"/>
      <c r="BF31" s="888"/>
      <c r="BG31" s="888"/>
      <c r="BH31" s="888"/>
      <c r="BI31" s="889"/>
      <c r="BJ31" s="218"/>
      <c r="BK31" s="218"/>
      <c r="BL31" s="218"/>
      <c r="BM31" s="218"/>
      <c r="BN31" s="218"/>
      <c r="BO31" s="231"/>
      <c r="BP31" s="231"/>
      <c r="BQ31" s="228">
        <v>25</v>
      </c>
      <c r="BR31" s="229"/>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x14ac:dyDescent="0.15">
      <c r="A32" s="232">
        <v>5</v>
      </c>
      <c r="B32" s="815" t="s">
        <v>315</v>
      </c>
      <c r="C32" s="816"/>
      <c r="D32" s="816"/>
      <c r="E32" s="816"/>
      <c r="F32" s="816"/>
      <c r="G32" s="816"/>
      <c r="H32" s="816"/>
      <c r="I32" s="816"/>
      <c r="J32" s="816"/>
      <c r="K32" s="816"/>
      <c r="L32" s="816"/>
      <c r="M32" s="816"/>
      <c r="N32" s="816"/>
      <c r="O32" s="816"/>
      <c r="P32" s="817"/>
      <c r="Q32" s="818">
        <v>3824</v>
      </c>
      <c r="R32" s="819"/>
      <c r="S32" s="819"/>
      <c r="T32" s="819"/>
      <c r="U32" s="819"/>
      <c r="V32" s="819">
        <v>3431</v>
      </c>
      <c r="W32" s="819"/>
      <c r="X32" s="819"/>
      <c r="Y32" s="819"/>
      <c r="Z32" s="819"/>
      <c r="AA32" s="819">
        <v>393</v>
      </c>
      <c r="AB32" s="819"/>
      <c r="AC32" s="819"/>
      <c r="AD32" s="819"/>
      <c r="AE32" s="820"/>
      <c r="AF32" s="821">
        <v>2907</v>
      </c>
      <c r="AG32" s="822"/>
      <c r="AH32" s="822"/>
      <c r="AI32" s="822"/>
      <c r="AJ32" s="823"/>
      <c r="AK32" s="890">
        <v>52</v>
      </c>
      <c r="AL32" s="891"/>
      <c r="AM32" s="891"/>
      <c r="AN32" s="891"/>
      <c r="AO32" s="891"/>
      <c r="AP32" s="891">
        <v>12142</v>
      </c>
      <c r="AQ32" s="891"/>
      <c r="AR32" s="891"/>
      <c r="AS32" s="891"/>
      <c r="AT32" s="891"/>
      <c r="AU32" s="891">
        <v>522</v>
      </c>
      <c r="AV32" s="891"/>
      <c r="AW32" s="891"/>
      <c r="AX32" s="891"/>
      <c r="AY32" s="891"/>
      <c r="AZ32" s="892" t="s">
        <v>426</v>
      </c>
      <c r="BA32" s="892"/>
      <c r="BB32" s="892"/>
      <c r="BC32" s="892"/>
      <c r="BD32" s="892"/>
      <c r="BE32" s="888" t="s">
        <v>316</v>
      </c>
      <c r="BF32" s="888"/>
      <c r="BG32" s="888"/>
      <c r="BH32" s="888"/>
      <c r="BI32" s="889"/>
      <c r="BJ32" s="218"/>
      <c r="BK32" s="218"/>
      <c r="BL32" s="218"/>
      <c r="BM32" s="218"/>
      <c r="BN32" s="218"/>
      <c r="BO32" s="231"/>
      <c r="BP32" s="231"/>
      <c r="BQ32" s="228">
        <v>26</v>
      </c>
      <c r="BR32" s="229"/>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x14ac:dyDescent="0.15">
      <c r="A33" s="232">
        <v>6</v>
      </c>
      <c r="B33" s="815" t="s">
        <v>317</v>
      </c>
      <c r="C33" s="816"/>
      <c r="D33" s="816"/>
      <c r="E33" s="816"/>
      <c r="F33" s="816"/>
      <c r="G33" s="816"/>
      <c r="H33" s="816"/>
      <c r="I33" s="816"/>
      <c r="J33" s="816"/>
      <c r="K33" s="816"/>
      <c r="L33" s="816"/>
      <c r="M33" s="816"/>
      <c r="N33" s="816"/>
      <c r="O33" s="816"/>
      <c r="P33" s="817"/>
      <c r="Q33" s="818">
        <v>14380</v>
      </c>
      <c r="R33" s="819"/>
      <c r="S33" s="819"/>
      <c r="T33" s="819"/>
      <c r="U33" s="819"/>
      <c r="V33" s="819">
        <v>14585</v>
      </c>
      <c r="W33" s="819"/>
      <c r="X33" s="819"/>
      <c r="Y33" s="819"/>
      <c r="Z33" s="819"/>
      <c r="AA33" s="819">
        <v>-204</v>
      </c>
      <c r="AB33" s="819"/>
      <c r="AC33" s="819"/>
      <c r="AD33" s="819"/>
      <c r="AE33" s="820"/>
      <c r="AF33" s="821">
        <v>7460</v>
      </c>
      <c r="AG33" s="822"/>
      <c r="AH33" s="822"/>
      <c r="AI33" s="822"/>
      <c r="AJ33" s="823"/>
      <c r="AK33" s="890">
        <v>570</v>
      </c>
      <c r="AL33" s="891"/>
      <c r="AM33" s="891"/>
      <c r="AN33" s="891"/>
      <c r="AO33" s="891"/>
      <c r="AP33" s="891">
        <v>8867</v>
      </c>
      <c r="AQ33" s="891"/>
      <c r="AR33" s="891"/>
      <c r="AS33" s="891"/>
      <c r="AT33" s="891"/>
      <c r="AU33" s="891">
        <v>5794</v>
      </c>
      <c r="AV33" s="891"/>
      <c r="AW33" s="891"/>
      <c r="AX33" s="891"/>
      <c r="AY33" s="891"/>
      <c r="AZ33" s="892" t="s">
        <v>426</v>
      </c>
      <c r="BA33" s="892"/>
      <c r="BB33" s="892"/>
      <c r="BC33" s="892"/>
      <c r="BD33" s="892"/>
      <c r="BE33" s="888" t="s">
        <v>318</v>
      </c>
      <c r="BF33" s="888"/>
      <c r="BG33" s="888"/>
      <c r="BH33" s="888"/>
      <c r="BI33" s="889"/>
      <c r="BJ33" s="218"/>
      <c r="BK33" s="218"/>
      <c r="BL33" s="218"/>
      <c r="BM33" s="218"/>
      <c r="BN33" s="218"/>
      <c r="BO33" s="231"/>
      <c r="BP33" s="231"/>
      <c r="BQ33" s="228">
        <v>27</v>
      </c>
      <c r="BR33" s="229"/>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x14ac:dyDescent="0.15">
      <c r="A34" s="232">
        <v>7</v>
      </c>
      <c r="B34" s="815" t="s">
        <v>319</v>
      </c>
      <c r="C34" s="816"/>
      <c r="D34" s="816"/>
      <c r="E34" s="816"/>
      <c r="F34" s="816"/>
      <c r="G34" s="816"/>
      <c r="H34" s="816"/>
      <c r="I34" s="816"/>
      <c r="J34" s="816"/>
      <c r="K34" s="816"/>
      <c r="L34" s="816"/>
      <c r="M34" s="816"/>
      <c r="N34" s="816"/>
      <c r="O34" s="816"/>
      <c r="P34" s="817"/>
      <c r="Q34" s="818">
        <v>246</v>
      </c>
      <c r="R34" s="819"/>
      <c r="S34" s="819"/>
      <c r="T34" s="819"/>
      <c r="U34" s="819"/>
      <c r="V34" s="819">
        <v>240</v>
      </c>
      <c r="W34" s="819"/>
      <c r="X34" s="819"/>
      <c r="Y34" s="819"/>
      <c r="Z34" s="819"/>
      <c r="AA34" s="819">
        <v>6</v>
      </c>
      <c r="AB34" s="819"/>
      <c r="AC34" s="819"/>
      <c r="AD34" s="819"/>
      <c r="AE34" s="820"/>
      <c r="AF34" s="821">
        <v>254</v>
      </c>
      <c r="AG34" s="822"/>
      <c r="AH34" s="822"/>
      <c r="AI34" s="822"/>
      <c r="AJ34" s="823"/>
      <c r="AK34" s="890" t="s">
        <v>426</v>
      </c>
      <c r="AL34" s="891"/>
      <c r="AM34" s="891"/>
      <c r="AN34" s="891"/>
      <c r="AO34" s="891"/>
      <c r="AP34" s="891" t="s">
        <v>426</v>
      </c>
      <c r="AQ34" s="891"/>
      <c r="AR34" s="891"/>
      <c r="AS34" s="891"/>
      <c r="AT34" s="891"/>
      <c r="AU34" s="891" t="s">
        <v>426</v>
      </c>
      <c r="AV34" s="891"/>
      <c r="AW34" s="891"/>
      <c r="AX34" s="891"/>
      <c r="AY34" s="891"/>
      <c r="AZ34" s="892" t="s">
        <v>426</v>
      </c>
      <c r="BA34" s="892"/>
      <c r="BB34" s="892"/>
      <c r="BC34" s="892"/>
      <c r="BD34" s="892"/>
      <c r="BE34" s="888" t="s">
        <v>320</v>
      </c>
      <c r="BF34" s="888"/>
      <c r="BG34" s="888"/>
      <c r="BH34" s="888"/>
      <c r="BI34" s="889"/>
      <c r="BJ34" s="218"/>
      <c r="BK34" s="218"/>
      <c r="BL34" s="218"/>
      <c r="BM34" s="218"/>
      <c r="BN34" s="218"/>
      <c r="BO34" s="231"/>
      <c r="BP34" s="231"/>
      <c r="BQ34" s="228">
        <v>28</v>
      </c>
      <c r="BR34" s="229"/>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x14ac:dyDescent="0.15">
      <c r="A35" s="232">
        <v>8</v>
      </c>
      <c r="B35" s="815" t="s">
        <v>321</v>
      </c>
      <c r="C35" s="816"/>
      <c r="D35" s="816"/>
      <c r="E35" s="816"/>
      <c r="F35" s="816"/>
      <c r="G35" s="816"/>
      <c r="H35" s="816"/>
      <c r="I35" s="816"/>
      <c r="J35" s="816"/>
      <c r="K35" s="816"/>
      <c r="L35" s="816"/>
      <c r="M35" s="816"/>
      <c r="N35" s="816"/>
      <c r="O35" s="816"/>
      <c r="P35" s="817"/>
      <c r="Q35" s="818">
        <v>54</v>
      </c>
      <c r="R35" s="819"/>
      <c r="S35" s="819"/>
      <c r="T35" s="819"/>
      <c r="U35" s="819"/>
      <c r="V35" s="819">
        <v>52</v>
      </c>
      <c r="W35" s="819"/>
      <c r="X35" s="819"/>
      <c r="Y35" s="819"/>
      <c r="Z35" s="819"/>
      <c r="AA35" s="819">
        <v>2</v>
      </c>
      <c r="AB35" s="819"/>
      <c r="AC35" s="819"/>
      <c r="AD35" s="819"/>
      <c r="AE35" s="820"/>
      <c r="AF35" s="821">
        <v>96</v>
      </c>
      <c r="AG35" s="822"/>
      <c r="AH35" s="822"/>
      <c r="AI35" s="822"/>
      <c r="AJ35" s="823"/>
      <c r="AK35" s="890" t="s">
        <v>426</v>
      </c>
      <c r="AL35" s="891"/>
      <c r="AM35" s="891"/>
      <c r="AN35" s="891"/>
      <c r="AO35" s="891"/>
      <c r="AP35" s="891" t="s">
        <v>426</v>
      </c>
      <c r="AQ35" s="891"/>
      <c r="AR35" s="891"/>
      <c r="AS35" s="891"/>
      <c r="AT35" s="891"/>
      <c r="AU35" s="891" t="s">
        <v>426</v>
      </c>
      <c r="AV35" s="891"/>
      <c r="AW35" s="891"/>
      <c r="AX35" s="891"/>
      <c r="AY35" s="891"/>
      <c r="AZ35" s="892" t="s">
        <v>426</v>
      </c>
      <c r="BA35" s="892"/>
      <c r="BB35" s="892"/>
      <c r="BC35" s="892"/>
      <c r="BD35" s="892"/>
      <c r="BE35" s="888" t="s">
        <v>320</v>
      </c>
      <c r="BF35" s="888"/>
      <c r="BG35" s="888"/>
      <c r="BH35" s="888"/>
      <c r="BI35" s="889"/>
      <c r="BJ35" s="218"/>
      <c r="BK35" s="218"/>
      <c r="BL35" s="218"/>
      <c r="BM35" s="218"/>
      <c r="BN35" s="218"/>
      <c r="BO35" s="231"/>
      <c r="BP35" s="231"/>
      <c r="BQ35" s="228">
        <v>29</v>
      </c>
      <c r="BR35" s="229"/>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x14ac:dyDescent="0.15">
      <c r="A36" s="232">
        <v>9</v>
      </c>
      <c r="B36" s="815" t="s">
        <v>322</v>
      </c>
      <c r="C36" s="816"/>
      <c r="D36" s="816"/>
      <c r="E36" s="816"/>
      <c r="F36" s="816"/>
      <c r="G36" s="816"/>
      <c r="H36" s="816"/>
      <c r="I36" s="816"/>
      <c r="J36" s="816"/>
      <c r="K36" s="816"/>
      <c r="L36" s="816"/>
      <c r="M36" s="816"/>
      <c r="N36" s="816"/>
      <c r="O36" s="816"/>
      <c r="P36" s="817"/>
      <c r="Q36" s="818">
        <v>3903</v>
      </c>
      <c r="R36" s="819"/>
      <c r="S36" s="819"/>
      <c r="T36" s="819"/>
      <c r="U36" s="819"/>
      <c r="V36" s="819">
        <v>3791</v>
      </c>
      <c r="W36" s="819"/>
      <c r="X36" s="819"/>
      <c r="Y36" s="819"/>
      <c r="Z36" s="819"/>
      <c r="AA36" s="819">
        <v>112</v>
      </c>
      <c r="AB36" s="819"/>
      <c r="AC36" s="819"/>
      <c r="AD36" s="819"/>
      <c r="AE36" s="820"/>
      <c r="AF36" s="821">
        <v>105</v>
      </c>
      <c r="AG36" s="822"/>
      <c r="AH36" s="822"/>
      <c r="AI36" s="822"/>
      <c r="AJ36" s="823"/>
      <c r="AK36" s="890">
        <v>1264</v>
      </c>
      <c r="AL36" s="891"/>
      <c r="AM36" s="891"/>
      <c r="AN36" s="891"/>
      <c r="AO36" s="891"/>
      <c r="AP36" s="891">
        <v>17681</v>
      </c>
      <c r="AQ36" s="891"/>
      <c r="AR36" s="891"/>
      <c r="AS36" s="891"/>
      <c r="AT36" s="891"/>
      <c r="AU36" s="891">
        <v>13137</v>
      </c>
      <c r="AV36" s="891"/>
      <c r="AW36" s="891"/>
      <c r="AX36" s="891"/>
      <c r="AY36" s="891"/>
      <c r="AZ36" s="892" t="s">
        <v>426</v>
      </c>
      <c r="BA36" s="892"/>
      <c r="BB36" s="892"/>
      <c r="BC36" s="892"/>
      <c r="BD36" s="892"/>
      <c r="BE36" s="888" t="s">
        <v>323</v>
      </c>
      <c r="BF36" s="888"/>
      <c r="BG36" s="888"/>
      <c r="BH36" s="888"/>
      <c r="BI36" s="889"/>
      <c r="BJ36" s="218"/>
      <c r="BK36" s="218"/>
      <c r="BL36" s="218"/>
      <c r="BM36" s="218"/>
      <c r="BN36" s="218"/>
      <c r="BO36" s="231"/>
      <c r="BP36" s="231"/>
      <c r="BQ36" s="228">
        <v>30</v>
      </c>
      <c r="BR36" s="229"/>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x14ac:dyDescent="0.15">
      <c r="A37" s="232">
        <v>10</v>
      </c>
      <c r="B37" s="815" t="s">
        <v>324</v>
      </c>
      <c r="C37" s="816"/>
      <c r="D37" s="816"/>
      <c r="E37" s="816"/>
      <c r="F37" s="816"/>
      <c r="G37" s="816"/>
      <c r="H37" s="816"/>
      <c r="I37" s="816"/>
      <c r="J37" s="816"/>
      <c r="K37" s="816"/>
      <c r="L37" s="816"/>
      <c r="M37" s="816"/>
      <c r="N37" s="816"/>
      <c r="O37" s="816"/>
      <c r="P37" s="817"/>
      <c r="Q37" s="818">
        <v>573</v>
      </c>
      <c r="R37" s="819"/>
      <c r="S37" s="819"/>
      <c r="T37" s="819"/>
      <c r="U37" s="819"/>
      <c r="V37" s="819">
        <v>558</v>
      </c>
      <c r="W37" s="819"/>
      <c r="X37" s="819"/>
      <c r="Y37" s="819"/>
      <c r="Z37" s="819"/>
      <c r="AA37" s="819">
        <v>15</v>
      </c>
      <c r="AB37" s="819"/>
      <c r="AC37" s="819"/>
      <c r="AD37" s="819"/>
      <c r="AE37" s="820"/>
      <c r="AF37" s="821">
        <v>15</v>
      </c>
      <c r="AG37" s="822"/>
      <c r="AH37" s="822"/>
      <c r="AI37" s="822"/>
      <c r="AJ37" s="823"/>
      <c r="AK37" s="890">
        <v>436</v>
      </c>
      <c r="AL37" s="891"/>
      <c r="AM37" s="891"/>
      <c r="AN37" s="891"/>
      <c r="AO37" s="891"/>
      <c r="AP37" s="891">
        <v>3109</v>
      </c>
      <c r="AQ37" s="891"/>
      <c r="AR37" s="891"/>
      <c r="AS37" s="891"/>
      <c r="AT37" s="891"/>
      <c r="AU37" s="891">
        <v>3109</v>
      </c>
      <c r="AV37" s="891"/>
      <c r="AW37" s="891"/>
      <c r="AX37" s="891"/>
      <c r="AY37" s="891"/>
      <c r="AZ37" s="892" t="s">
        <v>426</v>
      </c>
      <c r="BA37" s="892"/>
      <c r="BB37" s="892"/>
      <c r="BC37" s="892"/>
      <c r="BD37" s="892"/>
      <c r="BE37" s="888" t="s">
        <v>323</v>
      </c>
      <c r="BF37" s="888"/>
      <c r="BG37" s="888"/>
      <c r="BH37" s="888"/>
      <c r="BI37" s="889"/>
      <c r="BJ37" s="218"/>
      <c r="BK37" s="218"/>
      <c r="BL37" s="218"/>
      <c r="BM37" s="218"/>
      <c r="BN37" s="218"/>
      <c r="BO37" s="231"/>
      <c r="BP37" s="231"/>
      <c r="BQ37" s="228">
        <v>31</v>
      </c>
      <c r="BR37" s="229"/>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x14ac:dyDescent="0.15">
      <c r="A38" s="232">
        <v>11</v>
      </c>
      <c r="B38" s="815" t="s">
        <v>325</v>
      </c>
      <c r="C38" s="816"/>
      <c r="D38" s="816"/>
      <c r="E38" s="816"/>
      <c r="F38" s="816"/>
      <c r="G38" s="816"/>
      <c r="H38" s="816"/>
      <c r="I38" s="816"/>
      <c r="J38" s="816"/>
      <c r="K38" s="816"/>
      <c r="L38" s="816"/>
      <c r="M38" s="816"/>
      <c r="N38" s="816"/>
      <c r="O38" s="816"/>
      <c r="P38" s="817"/>
      <c r="Q38" s="818">
        <v>22</v>
      </c>
      <c r="R38" s="819"/>
      <c r="S38" s="819"/>
      <c r="T38" s="819"/>
      <c r="U38" s="819"/>
      <c r="V38" s="819">
        <v>19</v>
      </c>
      <c r="W38" s="819"/>
      <c r="X38" s="819"/>
      <c r="Y38" s="819"/>
      <c r="Z38" s="819"/>
      <c r="AA38" s="819">
        <v>4</v>
      </c>
      <c r="AB38" s="819"/>
      <c r="AC38" s="819"/>
      <c r="AD38" s="819"/>
      <c r="AE38" s="820"/>
      <c r="AF38" s="821">
        <v>4</v>
      </c>
      <c r="AG38" s="822"/>
      <c r="AH38" s="822"/>
      <c r="AI38" s="822"/>
      <c r="AJ38" s="823"/>
      <c r="AK38" s="890">
        <v>11</v>
      </c>
      <c r="AL38" s="891"/>
      <c r="AM38" s="891"/>
      <c r="AN38" s="891"/>
      <c r="AO38" s="891"/>
      <c r="AP38" s="891">
        <v>21</v>
      </c>
      <c r="AQ38" s="891"/>
      <c r="AR38" s="891"/>
      <c r="AS38" s="891"/>
      <c r="AT38" s="891"/>
      <c r="AU38" s="891">
        <v>20</v>
      </c>
      <c r="AV38" s="891"/>
      <c r="AW38" s="891"/>
      <c r="AX38" s="891"/>
      <c r="AY38" s="891"/>
      <c r="AZ38" s="892" t="s">
        <v>426</v>
      </c>
      <c r="BA38" s="892"/>
      <c r="BB38" s="892"/>
      <c r="BC38" s="892"/>
      <c r="BD38" s="892"/>
      <c r="BE38" s="888" t="s">
        <v>326</v>
      </c>
      <c r="BF38" s="888"/>
      <c r="BG38" s="888"/>
      <c r="BH38" s="888"/>
      <c r="BI38" s="889"/>
      <c r="BJ38" s="218"/>
      <c r="BK38" s="218"/>
      <c r="BL38" s="218"/>
      <c r="BM38" s="218"/>
      <c r="BN38" s="218"/>
      <c r="BO38" s="231"/>
      <c r="BP38" s="231"/>
      <c r="BQ38" s="228">
        <v>32</v>
      </c>
      <c r="BR38" s="229"/>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x14ac:dyDescent="0.15">
      <c r="A39" s="232">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18"/>
      <c r="BK39" s="218"/>
      <c r="BL39" s="218"/>
      <c r="BM39" s="218"/>
      <c r="BN39" s="218"/>
      <c r="BO39" s="231"/>
      <c r="BP39" s="231"/>
      <c r="BQ39" s="228">
        <v>33</v>
      </c>
      <c r="BR39" s="229"/>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x14ac:dyDescent="0.15">
      <c r="A40" s="227">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18"/>
      <c r="BK40" s="218"/>
      <c r="BL40" s="218"/>
      <c r="BM40" s="218"/>
      <c r="BN40" s="218"/>
      <c r="BO40" s="231"/>
      <c r="BP40" s="231"/>
      <c r="BQ40" s="228">
        <v>34</v>
      </c>
      <c r="BR40" s="229"/>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x14ac:dyDescent="0.15">
      <c r="A41" s="227">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18"/>
      <c r="BK41" s="218"/>
      <c r="BL41" s="218"/>
      <c r="BM41" s="218"/>
      <c r="BN41" s="218"/>
      <c r="BO41" s="231"/>
      <c r="BP41" s="231"/>
      <c r="BQ41" s="228">
        <v>35</v>
      </c>
      <c r="BR41" s="229"/>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x14ac:dyDescent="0.15">
      <c r="A42" s="227">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18"/>
      <c r="BK42" s="218"/>
      <c r="BL42" s="218"/>
      <c r="BM42" s="218"/>
      <c r="BN42" s="218"/>
      <c r="BO42" s="231"/>
      <c r="BP42" s="231"/>
      <c r="BQ42" s="228">
        <v>36</v>
      </c>
      <c r="BR42" s="229"/>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x14ac:dyDescent="0.15">
      <c r="A43" s="227">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18"/>
      <c r="BK43" s="218"/>
      <c r="BL43" s="218"/>
      <c r="BM43" s="218"/>
      <c r="BN43" s="218"/>
      <c r="BO43" s="231"/>
      <c r="BP43" s="231"/>
      <c r="BQ43" s="228">
        <v>37</v>
      </c>
      <c r="BR43" s="229"/>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x14ac:dyDescent="0.15">
      <c r="A44" s="22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18"/>
      <c r="BK44" s="218"/>
      <c r="BL44" s="218"/>
      <c r="BM44" s="218"/>
      <c r="BN44" s="218"/>
      <c r="BO44" s="231"/>
      <c r="BP44" s="231"/>
      <c r="BQ44" s="228">
        <v>38</v>
      </c>
      <c r="BR44" s="229"/>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x14ac:dyDescent="0.15">
      <c r="A45" s="22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18"/>
      <c r="BK45" s="218"/>
      <c r="BL45" s="218"/>
      <c r="BM45" s="218"/>
      <c r="BN45" s="218"/>
      <c r="BO45" s="231"/>
      <c r="BP45" s="231"/>
      <c r="BQ45" s="228">
        <v>39</v>
      </c>
      <c r="BR45" s="229"/>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x14ac:dyDescent="0.15">
      <c r="A46" s="22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18"/>
      <c r="BK46" s="218"/>
      <c r="BL46" s="218"/>
      <c r="BM46" s="218"/>
      <c r="BN46" s="218"/>
      <c r="BO46" s="231"/>
      <c r="BP46" s="231"/>
      <c r="BQ46" s="228">
        <v>40</v>
      </c>
      <c r="BR46" s="229"/>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x14ac:dyDescent="0.15">
      <c r="A47" s="22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18"/>
      <c r="BK47" s="218"/>
      <c r="BL47" s="218"/>
      <c r="BM47" s="218"/>
      <c r="BN47" s="218"/>
      <c r="BO47" s="231"/>
      <c r="BP47" s="231"/>
      <c r="BQ47" s="228">
        <v>41</v>
      </c>
      <c r="BR47" s="229"/>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x14ac:dyDescent="0.15">
      <c r="A48" s="22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18"/>
      <c r="BK48" s="218"/>
      <c r="BL48" s="218"/>
      <c r="BM48" s="218"/>
      <c r="BN48" s="218"/>
      <c r="BO48" s="231"/>
      <c r="BP48" s="231"/>
      <c r="BQ48" s="228">
        <v>42</v>
      </c>
      <c r="BR48" s="229"/>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x14ac:dyDescent="0.15">
      <c r="A49" s="22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18"/>
      <c r="BK49" s="218"/>
      <c r="BL49" s="218"/>
      <c r="BM49" s="218"/>
      <c r="BN49" s="218"/>
      <c r="BO49" s="231"/>
      <c r="BP49" s="231"/>
      <c r="BQ49" s="228">
        <v>43</v>
      </c>
      <c r="BR49" s="229"/>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x14ac:dyDescent="0.15">
      <c r="A50" s="227">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18"/>
      <c r="BK50" s="218"/>
      <c r="BL50" s="218"/>
      <c r="BM50" s="218"/>
      <c r="BN50" s="218"/>
      <c r="BO50" s="231"/>
      <c r="BP50" s="231"/>
      <c r="BQ50" s="228">
        <v>44</v>
      </c>
      <c r="BR50" s="229"/>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x14ac:dyDescent="0.15">
      <c r="A51" s="227">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18"/>
      <c r="BK51" s="218"/>
      <c r="BL51" s="218"/>
      <c r="BM51" s="218"/>
      <c r="BN51" s="218"/>
      <c r="BO51" s="231"/>
      <c r="BP51" s="231"/>
      <c r="BQ51" s="228">
        <v>45</v>
      </c>
      <c r="BR51" s="229"/>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x14ac:dyDescent="0.15">
      <c r="A52" s="227">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18"/>
      <c r="BK52" s="218"/>
      <c r="BL52" s="218"/>
      <c r="BM52" s="218"/>
      <c r="BN52" s="218"/>
      <c r="BO52" s="231"/>
      <c r="BP52" s="231"/>
      <c r="BQ52" s="228">
        <v>46</v>
      </c>
      <c r="BR52" s="229"/>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x14ac:dyDescent="0.15">
      <c r="A53" s="227">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18"/>
      <c r="BK53" s="218"/>
      <c r="BL53" s="218"/>
      <c r="BM53" s="218"/>
      <c r="BN53" s="218"/>
      <c r="BO53" s="231"/>
      <c r="BP53" s="231"/>
      <c r="BQ53" s="228">
        <v>47</v>
      </c>
      <c r="BR53" s="229"/>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x14ac:dyDescent="0.15">
      <c r="A54" s="227">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18"/>
      <c r="BK54" s="218"/>
      <c r="BL54" s="218"/>
      <c r="BM54" s="218"/>
      <c r="BN54" s="218"/>
      <c r="BO54" s="231"/>
      <c r="BP54" s="231"/>
      <c r="BQ54" s="228">
        <v>48</v>
      </c>
      <c r="BR54" s="229"/>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x14ac:dyDescent="0.15">
      <c r="A55" s="227">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18"/>
      <c r="BK55" s="218"/>
      <c r="BL55" s="218"/>
      <c r="BM55" s="218"/>
      <c r="BN55" s="218"/>
      <c r="BO55" s="231"/>
      <c r="BP55" s="231"/>
      <c r="BQ55" s="228">
        <v>49</v>
      </c>
      <c r="BR55" s="229"/>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x14ac:dyDescent="0.15">
      <c r="A56" s="227">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18"/>
      <c r="BK56" s="218"/>
      <c r="BL56" s="218"/>
      <c r="BM56" s="218"/>
      <c r="BN56" s="218"/>
      <c r="BO56" s="231"/>
      <c r="BP56" s="231"/>
      <c r="BQ56" s="228">
        <v>50</v>
      </c>
      <c r="BR56" s="229"/>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x14ac:dyDescent="0.15">
      <c r="A57" s="227">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18"/>
      <c r="BK57" s="218"/>
      <c r="BL57" s="218"/>
      <c r="BM57" s="218"/>
      <c r="BN57" s="218"/>
      <c r="BO57" s="231"/>
      <c r="BP57" s="231"/>
      <c r="BQ57" s="228">
        <v>51</v>
      </c>
      <c r="BR57" s="229"/>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x14ac:dyDescent="0.15">
      <c r="A58" s="227">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18"/>
      <c r="BK58" s="218"/>
      <c r="BL58" s="218"/>
      <c r="BM58" s="218"/>
      <c r="BN58" s="218"/>
      <c r="BO58" s="231"/>
      <c r="BP58" s="231"/>
      <c r="BQ58" s="228">
        <v>52</v>
      </c>
      <c r="BR58" s="229"/>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x14ac:dyDescent="0.15">
      <c r="A59" s="227">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18"/>
      <c r="BK59" s="218"/>
      <c r="BL59" s="218"/>
      <c r="BM59" s="218"/>
      <c r="BN59" s="218"/>
      <c r="BO59" s="231"/>
      <c r="BP59" s="231"/>
      <c r="BQ59" s="228">
        <v>53</v>
      </c>
      <c r="BR59" s="229"/>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x14ac:dyDescent="0.15">
      <c r="A60" s="227">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18"/>
      <c r="BK60" s="218"/>
      <c r="BL60" s="218"/>
      <c r="BM60" s="218"/>
      <c r="BN60" s="218"/>
      <c r="BO60" s="231"/>
      <c r="BP60" s="231"/>
      <c r="BQ60" s="228">
        <v>54</v>
      </c>
      <c r="BR60" s="229"/>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x14ac:dyDescent="0.2">
      <c r="A61" s="227">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18"/>
      <c r="BK61" s="218"/>
      <c r="BL61" s="218"/>
      <c r="BM61" s="218"/>
      <c r="BN61" s="218"/>
      <c r="BO61" s="231"/>
      <c r="BP61" s="231"/>
      <c r="BQ61" s="228">
        <v>55</v>
      </c>
      <c r="BR61" s="229"/>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x14ac:dyDescent="0.15">
      <c r="A62" s="227">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327</v>
      </c>
      <c r="BK62" s="866"/>
      <c r="BL62" s="866"/>
      <c r="BM62" s="866"/>
      <c r="BN62" s="867"/>
      <c r="BO62" s="231"/>
      <c r="BP62" s="231"/>
      <c r="BQ62" s="228">
        <v>56</v>
      </c>
      <c r="BR62" s="229"/>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x14ac:dyDescent="0.2">
      <c r="A63" s="230" t="s">
        <v>299</v>
      </c>
      <c r="B63" s="850" t="s">
        <v>328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12462</v>
      </c>
      <c r="AG63" s="902"/>
      <c r="AH63" s="902"/>
      <c r="AI63" s="902"/>
      <c r="AJ63" s="903"/>
      <c r="AK63" s="904"/>
      <c r="AL63" s="899"/>
      <c r="AM63" s="899"/>
      <c r="AN63" s="899"/>
      <c r="AO63" s="899"/>
      <c r="AP63" s="902">
        <v>41820</v>
      </c>
      <c r="AQ63" s="902"/>
      <c r="AR63" s="902"/>
      <c r="AS63" s="902"/>
      <c r="AT63" s="902"/>
      <c r="AU63" s="902">
        <v>22582</v>
      </c>
      <c r="AV63" s="902"/>
      <c r="AW63" s="902"/>
      <c r="AX63" s="902"/>
      <c r="AY63" s="902"/>
      <c r="AZ63" s="906"/>
      <c r="BA63" s="906"/>
      <c r="BB63" s="906"/>
      <c r="BC63" s="906"/>
      <c r="BD63" s="906"/>
      <c r="BE63" s="907"/>
      <c r="BF63" s="907"/>
      <c r="BG63" s="907"/>
      <c r="BH63" s="907"/>
      <c r="BI63" s="908"/>
      <c r="BJ63" s="909" t="s">
        <v>329</v>
      </c>
      <c r="BK63" s="910"/>
      <c r="BL63" s="910"/>
      <c r="BM63" s="910"/>
      <c r="BN63" s="911"/>
      <c r="BO63" s="231"/>
      <c r="BP63" s="231"/>
      <c r="BQ63" s="228">
        <v>57</v>
      </c>
      <c r="BR63" s="229"/>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x14ac:dyDescent="0.2">
      <c r="A65" s="218" t="s">
        <v>330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31"/>
      <c r="BF65" s="231"/>
      <c r="BG65" s="231"/>
      <c r="BH65" s="231"/>
      <c r="BI65" s="231"/>
      <c r="BJ65" s="231"/>
      <c r="BK65" s="231"/>
      <c r="BL65" s="231"/>
      <c r="BM65" s="231"/>
      <c r="BN65" s="231"/>
      <c r="BO65" s="231"/>
      <c r="BP65" s="231"/>
      <c r="BQ65" s="228">
        <v>59</v>
      </c>
      <c r="BR65" s="229"/>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x14ac:dyDescent="0.15">
      <c r="A66" s="800" t="s">
        <v>331</v>
      </c>
      <c r="B66" s="801"/>
      <c r="C66" s="801"/>
      <c r="D66" s="801"/>
      <c r="E66" s="801"/>
      <c r="F66" s="801"/>
      <c r="G66" s="801"/>
      <c r="H66" s="801"/>
      <c r="I66" s="801"/>
      <c r="J66" s="801"/>
      <c r="K66" s="801"/>
      <c r="L66" s="801"/>
      <c r="M66" s="801"/>
      <c r="N66" s="801"/>
      <c r="O66" s="801"/>
      <c r="P66" s="802"/>
      <c r="Q66" s="777" t="s">
        <v>303</v>
      </c>
      <c r="R66" s="778"/>
      <c r="S66" s="778"/>
      <c r="T66" s="778"/>
      <c r="U66" s="779"/>
      <c r="V66" s="777" t="s">
        <v>332</v>
      </c>
      <c r="W66" s="778"/>
      <c r="X66" s="778"/>
      <c r="Y66" s="778"/>
      <c r="Z66" s="779"/>
      <c r="AA66" s="777" t="s">
        <v>333</v>
      </c>
      <c r="AB66" s="778"/>
      <c r="AC66" s="778"/>
      <c r="AD66" s="778"/>
      <c r="AE66" s="779"/>
      <c r="AF66" s="912" t="s">
        <v>334</v>
      </c>
      <c r="AG66" s="873"/>
      <c r="AH66" s="873"/>
      <c r="AI66" s="873"/>
      <c r="AJ66" s="913"/>
      <c r="AK66" s="777" t="s">
        <v>335</v>
      </c>
      <c r="AL66" s="801"/>
      <c r="AM66" s="801"/>
      <c r="AN66" s="801"/>
      <c r="AO66" s="802"/>
      <c r="AP66" s="777" t="s">
        <v>308</v>
      </c>
      <c r="AQ66" s="778"/>
      <c r="AR66" s="778"/>
      <c r="AS66" s="778"/>
      <c r="AT66" s="779"/>
      <c r="AU66" s="777" t="s">
        <v>336</v>
      </c>
      <c r="AV66" s="778"/>
      <c r="AW66" s="778"/>
      <c r="AX66" s="778"/>
      <c r="AY66" s="779"/>
      <c r="AZ66" s="777" t="s">
        <v>286</v>
      </c>
      <c r="BA66" s="778"/>
      <c r="BB66" s="778"/>
      <c r="BC66" s="778"/>
      <c r="BD66" s="789"/>
      <c r="BE66" s="231"/>
      <c r="BF66" s="231"/>
      <c r="BG66" s="231"/>
      <c r="BH66" s="231"/>
      <c r="BI66" s="231"/>
      <c r="BJ66" s="231"/>
      <c r="BK66" s="231"/>
      <c r="BL66" s="231"/>
      <c r="BM66" s="231"/>
      <c r="BN66" s="231"/>
      <c r="BO66" s="231"/>
      <c r="BP66" s="231"/>
      <c r="BQ66" s="228">
        <v>60</v>
      </c>
      <c r="BR66" s="233"/>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12"/>
    </row>
    <row r="67" spans="1:131" s="21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31"/>
      <c r="BF67" s="231"/>
      <c r="BG67" s="231"/>
      <c r="BH67" s="231"/>
      <c r="BI67" s="231"/>
      <c r="BJ67" s="231"/>
      <c r="BK67" s="231"/>
      <c r="BL67" s="231"/>
      <c r="BM67" s="231"/>
      <c r="BN67" s="231"/>
      <c r="BO67" s="231"/>
      <c r="BP67" s="231"/>
      <c r="BQ67" s="228">
        <v>61</v>
      </c>
      <c r="BR67" s="233"/>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12"/>
    </row>
    <row r="68" spans="1:131" s="213" customFormat="1" ht="26.25" customHeight="1" thickTop="1" x14ac:dyDescent="0.15">
      <c r="A68" s="224">
        <v>1</v>
      </c>
      <c r="B68" s="929" t="s">
        <v>485</v>
      </c>
      <c r="C68" s="930"/>
      <c r="D68" s="930"/>
      <c r="E68" s="930"/>
      <c r="F68" s="930"/>
      <c r="G68" s="930"/>
      <c r="H68" s="930"/>
      <c r="I68" s="930"/>
      <c r="J68" s="930"/>
      <c r="K68" s="930"/>
      <c r="L68" s="930"/>
      <c r="M68" s="930"/>
      <c r="N68" s="930"/>
      <c r="O68" s="930"/>
      <c r="P68" s="931"/>
      <c r="Q68" s="932">
        <v>6126</v>
      </c>
      <c r="R68" s="926"/>
      <c r="S68" s="926"/>
      <c r="T68" s="926"/>
      <c r="U68" s="926"/>
      <c r="V68" s="926">
        <v>5420</v>
      </c>
      <c r="W68" s="926"/>
      <c r="X68" s="926"/>
      <c r="Y68" s="926"/>
      <c r="Z68" s="926"/>
      <c r="AA68" s="926">
        <v>706</v>
      </c>
      <c r="AB68" s="926"/>
      <c r="AC68" s="926"/>
      <c r="AD68" s="926"/>
      <c r="AE68" s="926"/>
      <c r="AF68" s="926">
        <v>706</v>
      </c>
      <c r="AG68" s="926"/>
      <c r="AH68" s="926"/>
      <c r="AI68" s="926"/>
      <c r="AJ68" s="926"/>
      <c r="AK68" s="926" t="s">
        <v>426</v>
      </c>
      <c r="AL68" s="926"/>
      <c r="AM68" s="926"/>
      <c r="AN68" s="926"/>
      <c r="AO68" s="926"/>
      <c r="AP68" s="926" t="s">
        <v>426</v>
      </c>
      <c r="AQ68" s="926"/>
      <c r="AR68" s="926"/>
      <c r="AS68" s="926"/>
      <c r="AT68" s="926"/>
      <c r="AU68" s="926" t="s">
        <v>426</v>
      </c>
      <c r="AV68" s="926"/>
      <c r="AW68" s="926"/>
      <c r="AX68" s="926"/>
      <c r="AY68" s="926"/>
      <c r="AZ68" s="927"/>
      <c r="BA68" s="927"/>
      <c r="BB68" s="927"/>
      <c r="BC68" s="927"/>
      <c r="BD68" s="928"/>
      <c r="BE68" s="231"/>
      <c r="BF68" s="231"/>
      <c r="BG68" s="231"/>
      <c r="BH68" s="231"/>
      <c r="BI68" s="231"/>
      <c r="BJ68" s="231"/>
      <c r="BK68" s="231"/>
      <c r="BL68" s="231"/>
      <c r="BM68" s="231"/>
      <c r="BN68" s="231"/>
      <c r="BO68" s="231"/>
      <c r="BP68" s="231"/>
      <c r="BQ68" s="228">
        <v>62</v>
      </c>
      <c r="BR68" s="233"/>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12"/>
    </row>
    <row r="69" spans="1:131" s="213" customFormat="1" ht="26.25" customHeight="1" x14ac:dyDescent="0.15">
      <c r="A69" s="227">
        <v>2</v>
      </c>
      <c r="B69" s="933" t="s">
        <v>486</v>
      </c>
      <c r="C69" s="934"/>
      <c r="D69" s="934"/>
      <c r="E69" s="934"/>
      <c r="F69" s="934"/>
      <c r="G69" s="934"/>
      <c r="H69" s="934"/>
      <c r="I69" s="934"/>
      <c r="J69" s="934"/>
      <c r="K69" s="934"/>
      <c r="L69" s="934"/>
      <c r="M69" s="934"/>
      <c r="N69" s="934"/>
      <c r="O69" s="934"/>
      <c r="P69" s="935"/>
      <c r="Q69" s="936">
        <v>151</v>
      </c>
      <c r="R69" s="891"/>
      <c r="S69" s="891"/>
      <c r="T69" s="891"/>
      <c r="U69" s="891"/>
      <c r="V69" s="891">
        <v>124</v>
      </c>
      <c r="W69" s="891"/>
      <c r="X69" s="891"/>
      <c r="Y69" s="891"/>
      <c r="Z69" s="891"/>
      <c r="AA69" s="891">
        <v>26</v>
      </c>
      <c r="AB69" s="891"/>
      <c r="AC69" s="891"/>
      <c r="AD69" s="891"/>
      <c r="AE69" s="891"/>
      <c r="AF69" s="891">
        <v>26</v>
      </c>
      <c r="AG69" s="891"/>
      <c r="AH69" s="891"/>
      <c r="AI69" s="891"/>
      <c r="AJ69" s="891"/>
      <c r="AK69" s="891">
        <v>6</v>
      </c>
      <c r="AL69" s="891"/>
      <c r="AM69" s="891"/>
      <c r="AN69" s="891"/>
      <c r="AO69" s="891"/>
      <c r="AP69" s="891" t="s">
        <v>426</v>
      </c>
      <c r="AQ69" s="891"/>
      <c r="AR69" s="891"/>
      <c r="AS69" s="891"/>
      <c r="AT69" s="891"/>
      <c r="AU69" s="891" t="s">
        <v>426</v>
      </c>
      <c r="AV69" s="891"/>
      <c r="AW69" s="891"/>
      <c r="AX69" s="891"/>
      <c r="AY69" s="891"/>
      <c r="AZ69" s="937"/>
      <c r="BA69" s="937"/>
      <c r="BB69" s="937"/>
      <c r="BC69" s="937"/>
      <c r="BD69" s="938"/>
      <c r="BE69" s="231"/>
      <c r="BF69" s="231"/>
      <c r="BG69" s="231"/>
      <c r="BH69" s="231"/>
      <c r="BI69" s="231"/>
      <c r="BJ69" s="231"/>
      <c r="BK69" s="231"/>
      <c r="BL69" s="231"/>
      <c r="BM69" s="231"/>
      <c r="BN69" s="231"/>
      <c r="BO69" s="231"/>
      <c r="BP69" s="231"/>
      <c r="BQ69" s="228">
        <v>63</v>
      </c>
      <c r="BR69" s="233"/>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12"/>
    </row>
    <row r="70" spans="1:131" s="213" customFormat="1" ht="26.25" customHeight="1" x14ac:dyDescent="0.15">
      <c r="A70" s="227">
        <v>3</v>
      </c>
      <c r="B70" s="933" t="s">
        <v>487</v>
      </c>
      <c r="C70" s="934"/>
      <c r="D70" s="934"/>
      <c r="E70" s="934"/>
      <c r="F70" s="934"/>
      <c r="G70" s="934"/>
      <c r="H70" s="934"/>
      <c r="I70" s="934"/>
      <c r="J70" s="934"/>
      <c r="K70" s="934"/>
      <c r="L70" s="934"/>
      <c r="M70" s="934"/>
      <c r="N70" s="934"/>
      <c r="O70" s="934"/>
      <c r="P70" s="935"/>
      <c r="Q70" s="936">
        <v>92</v>
      </c>
      <c r="R70" s="891"/>
      <c r="S70" s="891"/>
      <c r="T70" s="891"/>
      <c r="U70" s="891"/>
      <c r="V70" s="891">
        <v>85</v>
      </c>
      <c r="W70" s="891"/>
      <c r="X70" s="891"/>
      <c r="Y70" s="891"/>
      <c r="Z70" s="891"/>
      <c r="AA70" s="891">
        <v>7</v>
      </c>
      <c r="AB70" s="891"/>
      <c r="AC70" s="891"/>
      <c r="AD70" s="891"/>
      <c r="AE70" s="891"/>
      <c r="AF70" s="891">
        <v>7</v>
      </c>
      <c r="AG70" s="891"/>
      <c r="AH70" s="891"/>
      <c r="AI70" s="891"/>
      <c r="AJ70" s="891"/>
      <c r="AK70" s="891">
        <v>4</v>
      </c>
      <c r="AL70" s="891"/>
      <c r="AM70" s="891"/>
      <c r="AN70" s="891"/>
      <c r="AO70" s="891"/>
      <c r="AP70" s="891" t="s">
        <v>426</v>
      </c>
      <c r="AQ70" s="891"/>
      <c r="AR70" s="891"/>
      <c r="AS70" s="891"/>
      <c r="AT70" s="891"/>
      <c r="AU70" s="891" t="s">
        <v>426</v>
      </c>
      <c r="AV70" s="891"/>
      <c r="AW70" s="891"/>
      <c r="AX70" s="891"/>
      <c r="AY70" s="891"/>
      <c r="AZ70" s="937"/>
      <c r="BA70" s="937"/>
      <c r="BB70" s="937"/>
      <c r="BC70" s="937"/>
      <c r="BD70" s="938"/>
      <c r="BE70" s="231"/>
      <c r="BF70" s="231"/>
      <c r="BG70" s="231"/>
      <c r="BH70" s="231"/>
      <c r="BI70" s="231"/>
      <c r="BJ70" s="231"/>
      <c r="BK70" s="231"/>
      <c r="BL70" s="231"/>
      <c r="BM70" s="231"/>
      <c r="BN70" s="231"/>
      <c r="BO70" s="231"/>
      <c r="BP70" s="231"/>
      <c r="BQ70" s="228">
        <v>64</v>
      </c>
      <c r="BR70" s="233"/>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12"/>
    </row>
    <row r="71" spans="1:131" s="213" customFormat="1" ht="26.25" customHeight="1" x14ac:dyDescent="0.15">
      <c r="A71" s="227">
        <v>4</v>
      </c>
      <c r="B71" s="933" t="s">
        <v>488</v>
      </c>
      <c r="C71" s="934"/>
      <c r="D71" s="934"/>
      <c r="E71" s="934"/>
      <c r="F71" s="934"/>
      <c r="G71" s="934"/>
      <c r="H71" s="934"/>
      <c r="I71" s="934"/>
      <c r="J71" s="934"/>
      <c r="K71" s="934"/>
      <c r="L71" s="934"/>
      <c r="M71" s="934"/>
      <c r="N71" s="934"/>
      <c r="O71" s="934"/>
      <c r="P71" s="935"/>
      <c r="Q71" s="936">
        <v>233688</v>
      </c>
      <c r="R71" s="891"/>
      <c r="S71" s="891"/>
      <c r="T71" s="891"/>
      <c r="U71" s="891"/>
      <c r="V71" s="891">
        <v>228309</v>
      </c>
      <c r="W71" s="891"/>
      <c r="X71" s="891"/>
      <c r="Y71" s="891"/>
      <c r="Z71" s="891"/>
      <c r="AA71" s="891">
        <v>5379</v>
      </c>
      <c r="AB71" s="891"/>
      <c r="AC71" s="891"/>
      <c r="AD71" s="891"/>
      <c r="AE71" s="891"/>
      <c r="AF71" s="891">
        <v>5379</v>
      </c>
      <c r="AG71" s="891"/>
      <c r="AH71" s="891"/>
      <c r="AI71" s="891"/>
      <c r="AJ71" s="891"/>
      <c r="AK71" s="891">
        <v>1155</v>
      </c>
      <c r="AL71" s="891"/>
      <c r="AM71" s="891"/>
      <c r="AN71" s="891"/>
      <c r="AO71" s="891"/>
      <c r="AP71" s="891" t="s">
        <v>426</v>
      </c>
      <c r="AQ71" s="891"/>
      <c r="AR71" s="891"/>
      <c r="AS71" s="891"/>
      <c r="AT71" s="891"/>
      <c r="AU71" s="891" t="s">
        <v>426</v>
      </c>
      <c r="AV71" s="891"/>
      <c r="AW71" s="891"/>
      <c r="AX71" s="891"/>
      <c r="AY71" s="891"/>
      <c r="AZ71" s="937"/>
      <c r="BA71" s="937"/>
      <c r="BB71" s="937"/>
      <c r="BC71" s="937"/>
      <c r="BD71" s="938"/>
      <c r="BE71" s="231"/>
      <c r="BF71" s="231"/>
      <c r="BG71" s="231"/>
      <c r="BH71" s="231"/>
      <c r="BI71" s="231"/>
      <c r="BJ71" s="231"/>
      <c r="BK71" s="231"/>
      <c r="BL71" s="231"/>
      <c r="BM71" s="231"/>
      <c r="BN71" s="231"/>
      <c r="BO71" s="231"/>
      <c r="BP71" s="231"/>
      <c r="BQ71" s="228">
        <v>65</v>
      </c>
      <c r="BR71" s="233"/>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12"/>
    </row>
    <row r="72" spans="1:131" s="213" customFormat="1" ht="26.25" customHeight="1" x14ac:dyDescent="0.15">
      <c r="A72" s="227">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31"/>
      <c r="BF72" s="231"/>
      <c r="BG72" s="231"/>
      <c r="BH72" s="231"/>
      <c r="BI72" s="231"/>
      <c r="BJ72" s="231"/>
      <c r="BK72" s="231"/>
      <c r="BL72" s="231"/>
      <c r="BM72" s="231"/>
      <c r="BN72" s="231"/>
      <c r="BO72" s="231"/>
      <c r="BP72" s="231"/>
      <c r="BQ72" s="228">
        <v>66</v>
      </c>
      <c r="BR72" s="233"/>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12"/>
    </row>
    <row r="73" spans="1:131" s="213" customFormat="1" ht="26.25" customHeight="1" x14ac:dyDescent="0.15">
      <c r="A73" s="227">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31"/>
      <c r="BF73" s="231"/>
      <c r="BG73" s="231"/>
      <c r="BH73" s="231"/>
      <c r="BI73" s="231"/>
      <c r="BJ73" s="231"/>
      <c r="BK73" s="231"/>
      <c r="BL73" s="231"/>
      <c r="BM73" s="231"/>
      <c r="BN73" s="231"/>
      <c r="BO73" s="231"/>
      <c r="BP73" s="231"/>
      <c r="BQ73" s="228">
        <v>67</v>
      </c>
      <c r="BR73" s="233"/>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12"/>
    </row>
    <row r="74" spans="1:131" s="213" customFormat="1" ht="26.25" customHeight="1" x14ac:dyDescent="0.15">
      <c r="A74" s="227">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31"/>
      <c r="BF74" s="231"/>
      <c r="BG74" s="231"/>
      <c r="BH74" s="231"/>
      <c r="BI74" s="231"/>
      <c r="BJ74" s="231"/>
      <c r="BK74" s="231"/>
      <c r="BL74" s="231"/>
      <c r="BM74" s="231"/>
      <c r="BN74" s="231"/>
      <c r="BO74" s="231"/>
      <c r="BP74" s="231"/>
      <c r="BQ74" s="228">
        <v>68</v>
      </c>
      <c r="BR74" s="233"/>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12"/>
    </row>
    <row r="75" spans="1:131" s="213" customFormat="1" ht="26.25" customHeight="1" x14ac:dyDescent="0.15">
      <c r="A75" s="227">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31"/>
      <c r="BF75" s="231"/>
      <c r="BG75" s="231"/>
      <c r="BH75" s="231"/>
      <c r="BI75" s="231"/>
      <c r="BJ75" s="231"/>
      <c r="BK75" s="231"/>
      <c r="BL75" s="231"/>
      <c r="BM75" s="231"/>
      <c r="BN75" s="231"/>
      <c r="BO75" s="231"/>
      <c r="BP75" s="231"/>
      <c r="BQ75" s="228">
        <v>69</v>
      </c>
      <c r="BR75" s="233"/>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12"/>
    </row>
    <row r="76" spans="1:131" s="213" customFormat="1" ht="26.25" customHeight="1" x14ac:dyDescent="0.15">
      <c r="A76" s="227">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31"/>
      <c r="BF76" s="231"/>
      <c r="BG76" s="231"/>
      <c r="BH76" s="231"/>
      <c r="BI76" s="231"/>
      <c r="BJ76" s="231"/>
      <c r="BK76" s="231"/>
      <c r="BL76" s="231"/>
      <c r="BM76" s="231"/>
      <c r="BN76" s="231"/>
      <c r="BO76" s="231"/>
      <c r="BP76" s="231"/>
      <c r="BQ76" s="228">
        <v>70</v>
      </c>
      <c r="BR76" s="233"/>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12"/>
    </row>
    <row r="77" spans="1:131" s="213" customFormat="1" ht="26.25" customHeight="1" x14ac:dyDescent="0.15">
      <c r="A77" s="227">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31"/>
      <c r="BF77" s="231"/>
      <c r="BG77" s="231"/>
      <c r="BH77" s="231"/>
      <c r="BI77" s="231"/>
      <c r="BJ77" s="231"/>
      <c r="BK77" s="231"/>
      <c r="BL77" s="231"/>
      <c r="BM77" s="231"/>
      <c r="BN77" s="231"/>
      <c r="BO77" s="231"/>
      <c r="BP77" s="231"/>
      <c r="BQ77" s="228">
        <v>71</v>
      </c>
      <c r="BR77" s="233"/>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12"/>
    </row>
    <row r="78" spans="1:131" s="213" customFormat="1" ht="26.25" customHeight="1" x14ac:dyDescent="0.15">
      <c r="A78" s="227">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31"/>
      <c r="BF78" s="231"/>
      <c r="BG78" s="231"/>
      <c r="BH78" s="231"/>
      <c r="BI78" s="231"/>
      <c r="BJ78" s="234"/>
      <c r="BK78" s="234"/>
      <c r="BL78" s="234"/>
      <c r="BM78" s="234"/>
      <c r="BN78" s="234"/>
      <c r="BO78" s="231"/>
      <c r="BP78" s="231"/>
      <c r="BQ78" s="228">
        <v>72</v>
      </c>
      <c r="BR78" s="233"/>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12"/>
    </row>
    <row r="79" spans="1:131" s="213" customFormat="1" ht="26.25" customHeight="1" x14ac:dyDescent="0.15">
      <c r="A79" s="227">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31"/>
      <c r="BF79" s="231"/>
      <c r="BG79" s="231"/>
      <c r="BH79" s="231"/>
      <c r="BI79" s="231"/>
      <c r="BJ79" s="234"/>
      <c r="BK79" s="234"/>
      <c r="BL79" s="234"/>
      <c r="BM79" s="234"/>
      <c r="BN79" s="234"/>
      <c r="BO79" s="231"/>
      <c r="BP79" s="231"/>
      <c r="BQ79" s="228">
        <v>73</v>
      </c>
      <c r="BR79" s="233"/>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12"/>
    </row>
    <row r="80" spans="1:131" s="213" customFormat="1" ht="26.25" customHeight="1" x14ac:dyDescent="0.15">
      <c r="A80" s="227">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31"/>
      <c r="BF80" s="231"/>
      <c r="BG80" s="231"/>
      <c r="BH80" s="231"/>
      <c r="BI80" s="231"/>
      <c r="BJ80" s="231"/>
      <c r="BK80" s="231"/>
      <c r="BL80" s="231"/>
      <c r="BM80" s="231"/>
      <c r="BN80" s="231"/>
      <c r="BO80" s="231"/>
      <c r="BP80" s="231"/>
      <c r="BQ80" s="228">
        <v>74</v>
      </c>
      <c r="BR80" s="233"/>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12"/>
    </row>
    <row r="81" spans="1:131" s="213" customFormat="1" ht="26.25" customHeight="1" x14ac:dyDescent="0.15">
      <c r="A81" s="227">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31"/>
      <c r="BF81" s="231"/>
      <c r="BG81" s="231"/>
      <c r="BH81" s="231"/>
      <c r="BI81" s="231"/>
      <c r="BJ81" s="231"/>
      <c r="BK81" s="231"/>
      <c r="BL81" s="231"/>
      <c r="BM81" s="231"/>
      <c r="BN81" s="231"/>
      <c r="BO81" s="231"/>
      <c r="BP81" s="231"/>
      <c r="BQ81" s="228">
        <v>75</v>
      </c>
      <c r="BR81" s="233"/>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12"/>
    </row>
    <row r="82" spans="1:131" s="213" customFormat="1" ht="26.25" customHeight="1" x14ac:dyDescent="0.15">
      <c r="A82" s="227">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31"/>
      <c r="BF82" s="231"/>
      <c r="BG82" s="231"/>
      <c r="BH82" s="231"/>
      <c r="BI82" s="231"/>
      <c r="BJ82" s="231"/>
      <c r="BK82" s="231"/>
      <c r="BL82" s="231"/>
      <c r="BM82" s="231"/>
      <c r="BN82" s="231"/>
      <c r="BO82" s="231"/>
      <c r="BP82" s="231"/>
      <c r="BQ82" s="228">
        <v>76</v>
      </c>
      <c r="BR82" s="233"/>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12"/>
    </row>
    <row r="83" spans="1:131" s="213" customFormat="1" ht="26.25" customHeight="1" x14ac:dyDescent="0.15">
      <c r="A83" s="227">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31"/>
      <c r="BF83" s="231"/>
      <c r="BG83" s="231"/>
      <c r="BH83" s="231"/>
      <c r="BI83" s="231"/>
      <c r="BJ83" s="231"/>
      <c r="BK83" s="231"/>
      <c r="BL83" s="231"/>
      <c r="BM83" s="231"/>
      <c r="BN83" s="231"/>
      <c r="BO83" s="231"/>
      <c r="BP83" s="231"/>
      <c r="BQ83" s="228">
        <v>77</v>
      </c>
      <c r="BR83" s="233"/>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12"/>
    </row>
    <row r="84" spans="1:131" s="213" customFormat="1" ht="26.25" customHeight="1" x14ac:dyDescent="0.15">
      <c r="A84" s="227">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31"/>
      <c r="BF84" s="231"/>
      <c r="BG84" s="231"/>
      <c r="BH84" s="231"/>
      <c r="BI84" s="231"/>
      <c r="BJ84" s="231"/>
      <c r="BK84" s="231"/>
      <c r="BL84" s="231"/>
      <c r="BM84" s="231"/>
      <c r="BN84" s="231"/>
      <c r="BO84" s="231"/>
      <c r="BP84" s="231"/>
      <c r="BQ84" s="228">
        <v>78</v>
      </c>
      <c r="BR84" s="233"/>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12"/>
    </row>
    <row r="85" spans="1:131" s="213" customFormat="1" ht="26.25" customHeight="1" x14ac:dyDescent="0.15">
      <c r="A85" s="227">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31"/>
      <c r="BF85" s="231"/>
      <c r="BG85" s="231"/>
      <c r="BH85" s="231"/>
      <c r="BI85" s="231"/>
      <c r="BJ85" s="231"/>
      <c r="BK85" s="231"/>
      <c r="BL85" s="231"/>
      <c r="BM85" s="231"/>
      <c r="BN85" s="231"/>
      <c r="BO85" s="231"/>
      <c r="BP85" s="231"/>
      <c r="BQ85" s="228">
        <v>79</v>
      </c>
      <c r="BR85" s="233"/>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12"/>
    </row>
    <row r="86" spans="1:131" s="213" customFormat="1" ht="26.25" customHeight="1" x14ac:dyDescent="0.15">
      <c r="A86" s="227">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31"/>
      <c r="BF86" s="231"/>
      <c r="BG86" s="231"/>
      <c r="BH86" s="231"/>
      <c r="BI86" s="231"/>
      <c r="BJ86" s="231"/>
      <c r="BK86" s="231"/>
      <c r="BL86" s="231"/>
      <c r="BM86" s="231"/>
      <c r="BN86" s="231"/>
      <c r="BO86" s="231"/>
      <c r="BP86" s="231"/>
      <c r="BQ86" s="228">
        <v>80</v>
      </c>
      <c r="BR86" s="233"/>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12"/>
    </row>
    <row r="87" spans="1:131" s="213" customFormat="1" ht="26.25" customHeight="1" x14ac:dyDescent="0.15">
      <c r="A87" s="23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31"/>
      <c r="BF87" s="231"/>
      <c r="BG87" s="231"/>
      <c r="BH87" s="231"/>
      <c r="BI87" s="231"/>
      <c r="BJ87" s="231"/>
      <c r="BK87" s="231"/>
      <c r="BL87" s="231"/>
      <c r="BM87" s="231"/>
      <c r="BN87" s="231"/>
      <c r="BO87" s="231"/>
      <c r="BP87" s="231"/>
      <c r="BQ87" s="228">
        <v>81</v>
      </c>
      <c r="BR87" s="233"/>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12"/>
    </row>
    <row r="88" spans="1:131" s="213" customFormat="1" ht="26.25" customHeight="1" thickBot="1" x14ac:dyDescent="0.2">
      <c r="A88" s="230" t="s">
        <v>299</v>
      </c>
      <c r="B88" s="850" t="s">
        <v>337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6119</v>
      </c>
      <c r="AG88" s="902"/>
      <c r="AH88" s="902"/>
      <c r="AI88" s="902"/>
      <c r="AJ88" s="902"/>
      <c r="AK88" s="899"/>
      <c r="AL88" s="899"/>
      <c r="AM88" s="899"/>
      <c r="AN88" s="899"/>
      <c r="AO88" s="899"/>
      <c r="AP88" s="902" t="s">
        <v>426</v>
      </c>
      <c r="AQ88" s="902"/>
      <c r="AR88" s="902"/>
      <c r="AS88" s="902"/>
      <c r="AT88" s="902"/>
      <c r="AU88" s="902" t="s">
        <v>426</v>
      </c>
      <c r="AV88" s="902"/>
      <c r="AW88" s="902"/>
      <c r="AX88" s="902"/>
      <c r="AY88" s="902"/>
      <c r="AZ88" s="907"/>
      <c r="BA88" s="907"/>
      <c r="BB88" s="907"/>
      <c r="BC88" s="907"/>
      <c r="BD88" s="908"/>
      <c r="BE88" s="231"/>
      <c r="BF88" s="231"/>
      <c r="BG88" s="231"/>
      <c r="BH88" s="231"/>
      <c r="BI88" s="231"/>
      <c r="BJ88" s="231"/>
      <c r="BK88" s="231"/>
      <c r="BL88" s="231"/>
      <c r="BM88" s="231"/>
      <c r="BN88" s="231"/>
      <c r="BO88" s="231"/>
      <c r="BP88" s="231"/>
      <c r="BQ88" s="228">
        <v>82</v>
      </c>
      <c r="BR88" s="233"/>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12"/>
    </row>
    <row r="89" spans="1:131" s="213" customFormat="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1"/>
      <c r="BF89" s="231"/>
      <c r="BG89" s="231"/>
      <c r="BH89" s="231"/>
      <c r="BI89" s="231"/>
      <c r="BJ89" s="231"/>
      <c r="BK89" s="231"/>
      <c r="BL89" s="231"/>
      <c r="BM89" s="231"/>
      <c r="BN89" s="231"/>
      <c r="BO89" s="231"/>
      <c r="BP89" s="231"/>
      <c r="BQ89" s="228">
        <v>83</v>
      </c>
      <c r="BR89" s="233"/>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12"/>
    </row>
    <row r="90" spans="1:131" s="213" customFormat="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1"/>
      <c r="BF90" s="231"/>
      <c r="BG90" s="231"/>
      <c r="BH90" s="231"/>
      <c r="BI90" s="231"/>
      <c r="BJ90" s="231"/>
      <c r="BK90" s="231"/>
      <c r="BL90" s="231"/>
      <c r="BM90" s="231"/>
      <c r="BN90" s="231"/>
      <c r="BO90" s="231"/>
      <c r="BP90" s="231"/>
      <c r="BQ90" s="228">
        <v>84</v>
      </c>
      <c r="BR90" s="233"/>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12"/>
    </row>
    <row r="91" spans="1:131" s="213" customFormat="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1"/>
      <c r="BF91" s="231"/>
      <c r="BG91" s="231"/>
      <c r="BH91" s="231"/>
      <c r="BI91" s="231"/>
      <c r="BJ91" s="231"/>
      <c r="BK91" s="231"/>
      <c r="BL91" s="231"/>
      <c r="BM91" s="231"/>
      <c r="BN91" s="231"/>
      <c r="BO91" s="231"/>
      <c r="BP91" s="231"/>
      <c r="BQ91" s="228">
        <v>85</v>
      </c>
      <c r="BR91" s="233"/>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12"/>
    </row>
    <row r="92" spans="1:131" s="213" customFormat="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1"/>
      <c r="BF92" s="231"/>
      <c r="BG92" s="231"/>
      <c r="BH92" s="231"/>
      <c r="BI92" s="231"/>
      <c r="BJ92" s="231"/>
      <c r="BK92" s="231"/>
      <c r="BL92" s="231"/>
      <c r="BM92" s="231"/>
      <c r="BN92" s="231"/>
      <c r="BO92" s="231"/>
      <c r="BP92" s="231"/>
      <c r="BQ92" s="228">
        <v>86</v>
      </c>
      <c r="BR92" s="233"/>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12"/>
    </row>
    <row r="93" spans="1:131" s="213" customFormat="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1"/>
      <c r="BF93" s="231"/>
      <c r="BG93" s="231"/>
      <c r="BH93" s="231"/>
      <c r="BI93" s="231"/>
      <c r="BJ93" s="231"/>
      <c r="BK93" s="231"/>
      <c r="BL93" s="231"/>
      <c r="BM93" s="231"/>
      <c r="BN93" s="231"/>
      <c r="BO93" s="231"/>
      <c r="BP93" s="231"/>
      <c r="BQ93" s="228">
        <v>87</v>
      </c>
      <c r="BR93" s="233"/>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12"/>
    </row>
    <row r="94" spans="1:131" s="213" customFormat="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1"/>
      <c r="BF94" s="231"/>
      <c r="BG94" s="231"/>
      <c r="BH94" s="231"/>
      <c r="BI94" s="231"/>
      <c r="BJ94" s="231"/>
      <c r="BK94" s="231"/>
      <c r="BL94" s="231"/>
      <c r="BM94" s="231"/>
      <c r="BN94" s="231"/>
      <c r="BO94" s="231"/>
      <c r="BP94" s="231"/>
      <c r="BQ94" s="228">
        <v>88</v>
      </c>
      <c r="BR94" s="233"/>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12"/>
    </row>
    <row r="95" spans="1:131" s="213" customFormat="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1"/>
      <c r="BF95" s="231"/>
      <c r="BG95" s="231"/>
      <c r="BH95" s="231"/>
      <c r="BI95" s="231"/>
      <c r="BJ95" s="231"/>
      <c r="BK95" s="231"/>
      <c r="BL95" s="231"/>
      <c r="BM95" s="231"/>
      <c r="BN95" s="231"/>
      <c r="BO95" s="231"/>
      <c r="BP95" s="231"/>
      <c r="BQ95" s="228">
        <v>89</v>
      </c>
      <c r="BR95" s="233"/>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12"/>
    </row>
    <row r="96" spans="1:131" s="213" customFormat="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1"/>
      <c r="BF96" s="231"/>
      <c r="BG96" s="231"/>
      <c r="BH96" s="231"/>
      <c r="BI96" s="231"/>
      <c r="BJ96" s="231"/>
      <c r="BK96" s="231"/>
      <c r="BL96" s="231"/>
      <c r="BM96" s="231"/>
      <c r="BN96" s="231"/>
      <c r="BO96" s="231"/>
      <c r="BP96" s="231"/>
      <c r="BQ96" s="228">
        <v>90</v>
      </c>
      <c r="BR96" s="233"/>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12"/>
    </row>
    <row r="97" spans="1:131" s="213" customFormat="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1"/>
      <c r="BF97" s="231"/>
      <c r="BG97" s="231"/>
      <c r="BH97" s="231"/>
      <c r="BI97" s="231"/>
      <c r="BJ97" s="231"/>
      <c r="BK97" s="231"/>
      <c r="BL97" s="231"/>
      <c r="BM97" s="231"/>
      <c r="BN97" s="231"/>
      <c r="BO97" s="231"/>
      <c r="BP97" s="231"/>
      <c r="BQ97" s="228">
        <v>91</v>
      </c>
      <c r="BR97" s="233"/>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12"/>
    </row>
    <row r="98" spans="1:131" s="213" customFormat="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1"/>
      <c r="BF98" s="231"/>
      <c r="BG98" s="231"/>
      <c r="BH98" s="231"/>
      <c r="BI98" s="231"/>
      <c r="BJ98" s="231"/>
      <c r="BK98" s="231"/>
      <c r="BL98" s="231"/>
      <c r="BM98" s="231"/>
      <c r="BN98" s="231"/>
      <c r="BO98" s="231"/>
      <c r="BP98" s="231"/>
      <c r="BQ98" s="228">
        <v>92</v>
      </c>
      <c r="BR98" s="233"/>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12"/>
    </row>
    <row r="99" spans="1:131" s="213" customFormat="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1"/>
      <c r="BF99" s="231"/>
      <c r="BG99" s="231"/>
      <c r="BH99" s="231"/>
      <c r="BI99" s="231"/>
      <c r="BJ99" s="231"/>
      <c r="BK99" s="231"/>
      <c r="BL99" s="231"/>
      <c r="BM99" s="231"/>
      <c r="BN99" s="231"/>
      <c r="BO99" s="231"/>
      <c r="BP99" s="231"/>
      <c r="BQ99" s="228">
        <v>93</v>
      </c>
      <c r="BR99" s="233"/>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12"/>
    </row>
    <row r="100" spans="1:131" s="213" customFormat="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1"/>
      <c r="BF100" s="231"/>
      <c r="BG100" s="231"/>
      <c r="BH100" s="231"/>
      <c r="BI100" s="231"/>
      <c r="BJ100" s="231"/>
      <c r="BK100" s="231"/>
      <c r="BL100" s="231"/>
      <c r="BM100" s="231"/>
      <c r="BN100" s="231"/>
      <c r="BO100" s="231"/>
      <c r="BP100" s="231"/>
      <c r="BQ100" s="228">
        <v>94</v>
      </c>
      <c r="BR100" s="233"/>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12"/>
    </row>
    <row r="101" spans="1:131" s="213" customFormat="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1"/>
      <c r="BF101" s="231"/>
      <c r="BG101" s="231"/>
      <c r="BH101" s="231"/>
      <c r="BI101" s="231"/>
      <c r="BJ101" s="231"/>
      <c r="BK101" s="231"/>
      <c r="BL101" s="231"/>
      <c r="BM101" s="231"/>
      <c r="BN101" s="231"/>
      <c r="BO101" s="231"/>
      <c r="BP101" s="231"/>
      <c r="BQ101" s="228">
        <v>95</v>
      </c>
      <c r="BR101" s="233"/>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12"/>
    </row>
    <row r="102" spans="1:131" s="213" customFormat="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1"/>
      <c r="BF102" s="231"/>
      <c r="BG102" s="231"/>
      <c r="BH102" s="231"/>
      <c r="BI102" s="231"/>
      <c r="BJ102" s="231"/>
      <c r="BK102" s="231"/>
      <c r="BL102" s="231"/>
      <c r="BM102" s="231"/>
      <c r="BN102" s="231"/>
      <c r="BO102" s="231"/>
      <c r="BP102" s="231"/>
      <c r="BQ102" s="230" t="s">
        <v>299</v>
      </c>
      <c r="BR102" s="850" t="s">
        <v>338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240</v>
      </c>
      <c r="CS102" s="910"/>
      <c r="CT102" s="910"/>
      <c r="CU102" s="910"/>
      <c r="CV102" s="953"/>
      <c r="CW102" s="952">
        <v>3</v>
      </c>
      <c r="CX102" s="910"/>
      <c r="CY102" s="910"/>
      <c r="CZ102" s="910"/>
      <c r="DA102" s="953"/>
      <c r="DB102" s="952" t="s">
        <v>426</v>
      </c>
      <c r="DC102" s="910"/>
      <c r="DD102" s="910"/>
      <c r="DE102" s="910"/>
      <c r="DF102" s="953"/>
      <c r="DG102" s="952" t="s">
        <v>426</v>
      </c>
      <c r="DH102" s="910"/>
      <c r="DI102" s="910"/>
      <c r="DJ102" s="910"/>
      <c r="DK102" s="953"/>
      <c r="DL102" s="952" t="s">
        <v>426</v>
      </c>
      <c r="DM102" s="910"/>
      <c r="DN102" s="910"/>
      <c r="DO102" s="910"/>
      <c r="DP102" s="953"/>
      <c r="DQ102" s="952" t="s">
        <v>426</v>
      </c>
      <c r="DR102" s="910"/>
      <c r="DS102" s="910"/>
      <c r="DT102" s="910"/>
      <c r="DU102" s="953"/>
      <c r="DV102" s="976"/>
      <c r="DW102" s="977"/>
      <c r="DX102" s="977"/>
      <c r="DY102" s="977"/>
      <c r="DZ102" s="978"/>
      <c r="EA102" s="212"/>
    </row>
    <row r="103" spans="1:131" s="213" customFormat="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1"/>
      <c r="BF103" s="231"/>
      <c r="BG103" s="231"/>
      <c r="BH103" s="231"/>
      <c r="BI103" s="231"/>
      <c r="BJ103" s="231"/>
      <c r="BK103" s="231"/>
      <c r="BL103" s="231"/>
      <c r="BM103" s="231"/>
      <c r="BN103" s="231"/>
      <c r="BO103" s="231"/>
      <c r="BP103" s="231"/>
      <c r="BQ103" s="979" t="s">
        <v>339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2"/>
    </row>
    <row r="104" spans="1:131" s="213" customFormat="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1"/>
      <c r="BF104" s="231"/>
      <c r="BG104" s="231"/>
      <c r="BH104" s="231"/>
      <c r="BI104" s="231"/>
      <c r="BJ104" s="231"/>
      <c r="BK104" s="231"/>
      <c r="BL104" s="231"/>
      <c r="BM104" s="231"/>
      <c r="BN104" s="231"/>
      <c r="BO104" s="231"/>
      <c r="BP104" s="231"/>
      <c r="BQ104" s="980" t="s">
        <v>340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2"/>
    </row>
    <row r="105" spans="1:131" s="213" customFormat="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34"/>
      <c r="CQ105" s="234"/>
      <c r="CR105" s="234"/>
      <c r="CS105" s="234"/>
      <c r="CT105" s="234"/>
      <c r="CU105" s="234"/>
      <c r="CV105" s="234"/>
      <c r="CW105" s="234"/>
      <c r="CX105" s="234"/>
      <c r="CY105" s="234"/>
      <c r="CZ105" s="234"/>
      <c r="DA105" s="234"/>
      <c r="DB105" s="234"/>
      <c r="DC105" s="234"/>
      <c r="DD105" s="234"/>
      <c r="DE105" s="234"/>
      <c r="DF105" s="234"/>
      <c r="DG105" s="234"/>
      <c r="DH105" s="234"/>
      <c r="DI105" s="234"/>
      <c r="DJ105" s="234"/>
      <c r="DK105" s="234"/>
      <c r="DL105" s="234"/>
      <c r="DM105" s="234"/>
      <c r="DN105" s="234"/>
      <c r="DO105" s="234"/>
      <c r="DP105" s="234"/>
      <c r="DQ105" s="234"/>
      <c r="DR105" s="234"/>
      <c r="DS105" s="234"/>
      <c r="DT105" s="234"/>
      <c r="DU105" s="234"/>
      <c r="DV105" s="234"/>
      <c r="DW105" s="234"/>
      <c r="DX105" s="234"/>
      <c r="DY105" s="234"/>
      <c r="DZ105" s="234"/>
      <c r="EA105" s="212"/>
    </row>
    <row r="106" spans="1:131" s="213" customFormat="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34"/>
      <c r="BR106" s="234"/>
      <c r="BS106" s="234"/>
      <c r="BT106" s="234"/>
      <c r="BU106" s="234"/>
      <c r="BV106" s="234"/>
      <c r="BW106" s="234"/>
      <c r="BX106" s="234"/>
      <c r="BY106" s="234"/>
      <c r="BZ106" s="234"/>
      <c r="CA106" s="234"/>
      <c r="CB106" s="234"/>
      <c r="CC106" s="234"/>
      <c r="CD106" s="234"/>
      <c r="CE106" s="234"/>
      <c r="CF106" s="234"/>
      <c r="CG106" s="234"/>
      <c r="CH106" s="234"/>
      <c r="CI106" s="234"/>
      <c r="CJ106" s="234"/>
      <c r="CK106" s="234"/>
      <c r="CL106" s="234"/>
      <c r="CM106" s="234"/>
      <c r="CN106" s="234"/>
      <c r="CO106" s="234"/>
      <c r="CP106" s="234"/>
      <c r="CQ106" s="234"/>
      <c r="CR106" s="234"/>
      <c r="CS106" s="234"/>
      <c r="CT106" s="234"/>
      <c r="CU106" s="234"/>
      <c r="CV106" s="234"/>
      <c r="CW106" s="234"/>
      <c r="CX106" s="234"/>
      <c r="CY106" s="234"/>
      <c r="CZ106" s="234"/>
      <c r="DA106" s="234"/>
      <c r="DB106" s="234"/>
      <c r="DC106" s="234"/>
      <c r="DD106" s="234"/>
      <c r="DE106" s="234"/>
      <c r="DF106" s="234"/>
      <c r="DG106" s="234"/>
      <c r="DH106" s="234"/>
      <c r="DI106" s="234"/>
      <c r="DJ106" s="234"/>
      <c r="DK106" s="234"/>
      <c r="DL106" s="234"/>
      <c r="DM106" s="234"/>
      <c r="DN106" s="234"/>
      <c r="DO106" s="234"/>
      <c r="DP106" s="234"/>
      <c r="DQ106" s="234"/>
      <c r="DR106" s="234"/>
      <c r="DS106" s="234"/>
      <c r="DT106" s="234"/>
      <c r="DU106" s="234"/>
      <c r="DV106" s="234"/>
      <c r="DW106" s="234"/>
      <c r="DX106" s="234"/>
      <c r="DY106" s="234"/>
      <c r="DZ106" s="234"/>
      <c r="EA106" s="212"/>
    </row>
    <row r="107" spans="1:131" s="212" customFormat="1" ht="26.25" customHeight="1" thickBot="1" x14ac:dyDescent="0.2">
      <c r="A107" s="241" t="s">
        <v>341</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1" t="s">
        <v>342</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12" customFormat="1" ht="26.25" customHeight="1" x14ac:dyDescent="0.15">
      <c r="A108" s="981" t="s">
        <v>343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344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2" customFormat="1" ht="26.25" customHeight="1" x14ac:dyDescent="0.15">
      <c r="A109" s="974" t="s">
        <v>345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346</v>
      </c>
      <c r="AB109" s="955"/>
      <c r="AC109" s="955"/>
      <c r="AD109" s="955"/>
      <c r="AE109" s="956"/>
      <c r="AF109" s="954" t="s">
        <v>232</v>
      </c>
      <c r="AG109" s="955"/>
      <c r="AH109" s="955"/>
      <c r="AI109" s="955"/>
      <c r="AJ109" s="956"/>
      <c r="AK109" s="954" t="s">
        <v>231</v>
      </c>
      <c r="AL109" s="955"/>
      <c r="AM109" s="955"/>
      <c r="AN109" s="955"/>
      <c r="AO109" s="956"/>
      <c r="AP109" s="954" t="s">
        <v>347</v>
      </c>
      <c r="AQ109" s="955"/>
      <c r="AR109" s="955"/>
      <c r="AS109" s="955"/>
      <c r="AT109" s="957"/>
      <c r="AU109" s="974" t="s">
        <v>345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346</v>
      </c>
      <c r="BR109" s="955"/>
      <c r="BS109" s="955"/>
      <c r="BT109" s="955"/>
      <c r="BU109" s="956"/>
      <c r="BV109" s="954" t="s">
        <v>232</v>
      </c>
      <c r="BW109" s="955"/>
      <c r="BX109" s="955"/>
      <c r="BY109" s="955"/>
      <c r="BZ109" s="956"/>
      <c r="CA109" s="954" t="s">
        <v>231</v>
      </c>
      <c r="CB109" s="955"/>
      <c r="CC109" s="955"/>
      <c r="CD109" s="955"/>
      <c r="CE109" s="956"/>
      <c r="CF109" s="975" t="s">
        <v>347</v>
      </c>
      <c r="CG109" s="975"/>
      <c r="CH109" s="975"/>
      <c r="CI109" s="975"/>
      <c r="CJ109" s="975"/>
      <c r="CK109" s="954" t="s">
        <v>348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346</v>
      </c>
      <c r="DH109" s="955"/>
      <c r="DI109" s="955"/>
      <c r="DJ109" s="955"/>
      <c r="DK109" s="956"/>
      <c r="DL109" s="954" t="s">
        <v>232</v>
      </c>
      <c r="DM109" s="955"/>
      <c r="DN109" s="955"/>
      <c r="DO109" s="955"/>
      <c r="DP109" s="956"/>
      <c r="DQ109" s="954" t="s">
        <v>231</v>
      </c>
      <c r="DR109" s="955"/>
      <c r="DS109" s="955"/>
      <c r="DT109" s="955"/>
      <c r="DU109" s="956"/>
      <c r="DV109" s="954" t="s">
        <v>347</v>
      </c>
      <c r="DW109" s="955"/>
      <c r="DX109" s="955"/>
      <c r="DY109" s="955"/>
      <c r="DZ109" s="957"/>
    </row>
    <row r="110" spans="1:131" s="212" customFormat="1" ht="26.25" customHeight="1" x14ac:dyDescent="0.15">
      <c r="A110" s="958" t="s">
        <v>349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6750770</v>
      </c>
      <c r="AB110" s="962"/>
      <c r="AC110" s="962"/>
      <c r="AD110" s="962"/>
      <c r="AE110" s="963"/>
      <c r="AF110" s="964">
        <v>7027505</v>
      </c>
      <c r="AG110" s="962"/>
      <c r="AH110" s="962"/>
      <c r="AI110" s="962"/>
      <c r="AJ110" s="963"/>
      <c r="AK110" s="964">
        <v>7081258</v>
      </c>
      <c r="AL110" s="962"/>
      <c r="AM110" s="962"/>
      <c r="AN110" s="962"/>
      <c r="AO110" s="963"/>
      <c r="AP110" s="965">
        <v>19.8</v>
      </c>
      <c r="AQ110" s="966"/>
      <c r="AR110" s="966"/>
      <c r="AS110" s="966"/>
      <c r="AT110" s="967"/>
      <c r="AU110" s="968" t="s">
        <v>66</v>
      </c>
      <c r="AV110" s="969"/>
      <c r="AW110" s="969"/>
      <c r="AX110" s="969"/>
      <c r="AY110" s="969"/>
      <c r="AZ110" s="1010" t="s">
        <v>350</v>
      </c>
      <c r="BA110" s="959"/>
      <c r="BB110" s="959"/>
      <c r="BC110" s="959"/>
      <c r="BD110" s="959"/>
      <c r="BE110" s="959"/>
      <c r="BF110" s="959"/>
      <c r="BG110" s="959"/>
      <c r="BH110" s="959"/>
      <c r="BI110" s="959"/>
      <c r="BJ110" s="959"/>
      <c r="BK110" s="959"/>
      <c r="BL110" s="959"/>
      <c r="BM110" s="959"/>
      <c r="BN110" s="959"/>
      <c r="BO110" s="959"/>
      <c r="BP110" s="960"/>
      <c r="BQ110" s="996">
        <v>69359352</v>
      </c>
      <c r="BR110" s="997"/>
      <c r="BS110" s="997"/>
      <c r="BT110" s="997"/>
      <c r="BU110" s="997"/>
      <c r="BV110" s="997">
        <v>68897861</v>
      </c>
      <c r="BW110" s="997"/>
      <c r="BX110" s="997"/>
      <c r="BY110" s="997"/>
      <c r="BZ110" s="997"/>
      <c r="CA110" s="997">
        <v>68318565</v>
      </c>
      <c r="CB110" s="997"/>
      <c r="CC110" s="997"/>
      <c r="CD110" s="997"/>
      <c r="CE110" s="997"/>
      <c r="CF110" s="1011">
        <v>190.8</v>
      </c>
      <c r="CG110" s="1012"/>
      <c r="CH110" s="1012"/>
      <c r="CI110" s="1012"/>
      <c r="CJ110" s="1012"/>
      <c r="CK110" s="1013" t="s">
        <v>351</v>
      </c>
      <c r="CL110" s="1014"/>
      <c r="CM110" s="993" t="s">
        <v>352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132</v>
      </c>
      <c r="DH110" s="997"/>
      <c r="DI110" s="997"/>
      <c r="DJ110" s="997"/>
      <c r="DK110" s="997"/>
      <c r="DL110" s="997" t="s">
        <v>353</v>
      </c>
      <c r="DM110" s="997"/>
      <c r="DN110" s="997"/>
      <c r="DO110" s="997"/>
      <c r="DP110" s="997"/>
      <c r="DQ110" s="997" t="s">
        <v>353</v>
      </c>
      <c r="DR110" s="997"/>
      <c r="DS110" s="997"/>
      <c r="DT110" s="997"/>
      <c r="DU110" s="997"/>
      <c r="DV110" s="998" t="s">
        <v>353</v>
      </c>
      <c r="DW110" s="998"/>
      <c r="DX110" s="998"/>
      <c r="DY110" s="998"/>
      <c r="DZ110" s="999"/>
    </row>
    <row r="111" spans="1:131" s="212" customFormat="1" ht="26.25" customHeight="1" x14ac:dyDescent="0.15">
      <c r="A111" s="1000" t="s">
        <v>354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353</v>
      </c>
      <c r="AB111" s="1004"/>
      <c r="AC111" s="1004"/>
      <c r="AD111" s="1004"/>
      <c r="AE111" s="1005"/>
      <c r="AF111" s="1006" t="s">
        <v>353</v>
      </c>
      <c r="AG111" s="1004"/>
      <c r="AH111" s="1004"/>
      <c r="AI111" s="1004"/>
      <c r="AJ111" s="1005"/>
      <c r="AK111" s="1006" t="s">
        <v>353</v>
      </c>
      <c r="AL111" s="1004"/>
      <c r="AM111" s="1004"/>
      <c r="AN111" s="1004"/>
      <c r="AO111" s="1005"/>
      <c r="AP111" s="1007" t="s">
        <v>353</v>
      </c>
      <c r="AQ111" s="1008"/>
      <c r="AR111" s="1008"/>
      <c r="AS111" s="1008"/>
      <c r="AT111" s="1009"/>
      <c r="AU111" s="970"/>
      <c r="AV111" s="971"/>
      <c r="AW111" s="971"/>
      <c r="AX111" s="971"/>
      <c r="AY111" s="971"/>
      <c r="AZ111" s="1019" t="s">
        <v>355</v>
      </c>
      <c r="BA111" s="1020"/>
      <c r="BB111" s="1020"/>
      <c r="BC111" s="1020"/>
      <c r="BD111" s="1020"/>
      <c r="BE111" s="1020"/>
      <c r="BF111" s="1020"/>
      <c r="BG111" s="1020"/>
      <c r="BH111" s="1020"/>
      <c r="BI111" s="1020"/>
      <c r="BJ111" s="1020"/>
      <c r="BK111" s="1020"/>
      <c r="BL111" s="1020"/>
      <c r="BM111" s="1020"/>
      <c r="BN111" s="1020"/>
      <c r="BO111" s="1020"/>
      <c r="BP111" s="1021"/>
      <c r="BQ111" s="989">
        <v>30153</v>
      </c>
      <c r="BR111" s="990"/>
      <c r="BS111" s="990"/>
      <c r="BT111" s="990"/>
      <c r="BU111" s="990"/>
      <c r="BV111" s="990">
        <v>19305</v>
      </c>
      <c r="BW111" s="990"/>
      <c r="BX111" s="990"/>
      <c r="BY111" s="990"/>
      <c r="BZ111" s="990"/>
      <c r="CA111" s="990">
        <v>8443</v>
      </c>
      <c r="CB111" s="990"/>
      <c r="CC111" s="990"/>
      <c r="CD111" s="990"/>
      <c r="CE111" s="990"/>
      <c r="CF111" s="984">
        <v>0</v>
      </c>
      <c r="CG111" s="985"/>
      <c r="CH111" s="985"/>
      <c r="CI111" s="985"/>
      <c r="CJ111" s="985"/>
      <c r="CK111" s="1015"/>
      <c r="CL111" s="1016"/>
      <c r="CM111" s="986" t="s">
        <v>356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353</v>
      </c>
      <c r="DH111" s="990"/>
      <c r="DI111" s="990"/>
      <c r="DJ111" s="990"/>
      <c r="DK111" s="990"/>
      <c r="DL111" s="990" t="s">
        <v>353</v>
      </c>
      <c r="DM111" s="990"/>
      <c r="DN111" s="990"/>
      <c r="DO111" s="990"/>
      <c r="DP111" s="990"/>
      <c r="DQ111" s="990" t="s">
        <v>353</v>
      </c>
      <c r="DR111" s="990"/>
      <c r="DS111" s="990"/>
      <c r="DT111" s="990"/>
      <c r="DU111" s="990"/>
      <c r="DV111" s="991" t="s">
        <v>353</v>
      </c>
      <c r="DW111" s="991"/>
      <c r="DX111" s="991"/>
      <c r="DY111" s="991"/>
      <c r="DZ111" s="992"/>
    </row>
    <row r="112" spans="1:131" s="212" customFormat="1" ht="26.25" customHeight="1" x14ac:dyDescent="0.15">
      <c r="A112" s="1022" t="s">
        <v>357</v>
      </c>
      <c r="B112" s="1023"/>
      <c r="C112" s="1020" t="s">
        <v>358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132</v>
      </c>
      <c r="AB112" s="1029"/>
      <c r="AC112" s="1029"/>
      <c r="AD112" s="1029"/>
      <c r="AE112" s="1030"/>
      <c r="AF112" s="1031" t="s">
        <v>132</v>
      </c>
      <c r="AG112" s="1029"/>
      <c r="AH112" s="1029"/>
      <c r="AI112" s="1029"/>
      <c r="AJ112" s="1030"/>
      <c r="AK112" s="1031" t="s">
        <v>132</v>
      </c>
      <c r="AL112" s="1029"/>
      <c r="AM112" s="1029"/>
      <c r="AN112" s="1029"/>
      <c r="AO112" s="1030"/>
      <c r="AP112" s="1032" t="s">
        <v>132</v>
      </c>
      <c r="AQ112" s="1033"/>
      <c r="AR112" s="1033"/>
      <c r="AS112" s="1033"/>
      <c r="AT112" s="1034"/>
      <c r="AU112" s="970"/>
      <c r="AV112" s="971"/>
      <c r="AW112" s="971"/>
      <c r="AX112" s="971"/>
      <c r="AY112" s="971"/>
      <c r="AZ112" s="1019" t="s">
        <v>359</v>
      </c>
      <c r="BA112" s="1020"/>
      <c r="BB112" s="1020"/>
      <c r="BC112" s="1020"/>
      <c r="BD112" s="1020"/>
      <c r="BE112" s="1020"/>
      <c r="BF112" s="1020"/>
      <c r="BG112" s="1020"/>
      <c r="BH112" s="1020"/>
      <c r="BI112" s="1020"/>
      <c r="BJ112" s="1020"/>
      <c r="BK112" s="1020"/>
      <c r="BL112" s="1020"/>
      <c r="BM112" s="1020"/>
      <c r="BN112" s="1020"/>
      <c r="BO112" s="1020"/>
      <c r="BP112" s="1021"/>
      <c r="BQ112" s="989">
        <v>24314999</v>
      </c>
      <c r="BR112" s="990"/>
      <c r="BS112" s="990"/>
      <c r="BT112" s="990"/>
      <c r="BU112" s="990"/>
      <c r="BV112" s="990">
        <v>23292374</v>
      </c>
      <c r="BW112" s="990"/>
      <c r="BX112" s="990"/>
      <c r="BY112" s="990"/>
      <c r="BZ112" s="990"/>
      <c r="CA112" s="990">
        <v>22582474</v>
      </c>
      <c r="CB112" s="990"/>
      <c r="CC112" s="990"/>
      <c r="CD112" s="990"/>
      <c r="CE112" s="990"/>
      <c r="CF112" s="984">
        <v>63.1</v>
      </c>
      <c r="CG112" s="985"/>
      <c r="CH112" s="985"/>
      <c r="CI112" s="985"/>
      <c r="CJ112" s="985"/>
      <c r="CK112" s="1015"/>
      <c r="CL112" s="1016"/>
      <c r="CM112" s="986" t="s">
        <v>360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132</v>
      </c>
      <c r="DH112" s="990"/>
      <c r="DI112" s="990"/>
      <c r="DJ112" s="990"/>
      <c r="DK112" s="990"/>
      <c r="DL112" s="990" t="s">
        <v>132</v>
      </c>
      <c r="DM112" s="990"/>
      <c r="DN112" s="990"/>
      <c r="DO112" s="990"/>
      <c r="DP112" s="990"/>
      <c r="DQ112" s="990" t="s">
        <v>132</v>
      </c>
      <c r="DR112" s="990"/>
      <c r="DS112" s="990"/>
      <c r="DT112" s="990"/>
      <c r="DU112" s="990"/>
      <c r="DV112" s="991" t="s">
        <v>132</v>
      </c>
      <c r="DW112" s="991"/>
      <c r="DX112" s="991"/>
      <c r="DY112" s="991"/>
      <c r="DZ112" s="992"/>
    </row>
    <row r="113" spans="1:130" s="212" customFormat="1" ht="26.25" customHeight="1" x14ac:dyDescent="0.15">
      <c r="A113" s="1024"/>
      <c r="B113" s="1025"/>
      <c r="C113" s="1020" t="s">
        <v>361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2248498</v>
      </c>
      <c r="AB113" s="1004"/>
      <c r="AC113" s="1004"/>
      <c r="AD113" s="1004"/>
      <c r="AE113" s="1005"/>
      <c r="AF113" s="1006">
        <v>2274506</v>
      </c>
      <c r="AG113" s="1004"/>
      <c r="AH113" s="1004"/>
      <c r="AI113" s="1004"/>
      <c r="AJ113" s="1005"/>
      <c r="AK113" s="1006">
        <v>2092151</v>
      </c>
      <c r="AL113" s="1004"/>
      <c r="AM113" s="1004"/>
      <c r="AN113" s="1004"/>
      <c r="AO113" s="1005"/>
      <c r="AP113" s="1007">
        <v>5.8</v>
      </c>
      <c r="AQ113" s="1008"/>
      <c r="AR113" s="1008"/>
      <c r="AS113" s="1008"/>
      <c r="AT113" s="1009"/>
      <c r="AU113" s="970"/>
      <c r="AV113" s="971"/>
      <c r="AW113" s="971"/>
      <c r="AX113" s="971"/>
      <c r="AY113" s="971"/>
      <c r="AZ113" s="1019" t="s">
        <v>362</v>
      </c>
      <c r="BA113" s="1020"/>
      <c r="BB113" s="1020"/>
      <c r="BC113" s="1020"/>
      <c r="BD113" s="1020"/>
      <c r="BE113" s="1020"/>
      <c r="BF113" s="1020"/>
      <c r="BG113" s="1020"/>
      <c r="BH113" s="1020"/>
      <c r="BI113" s="1020"/>
      <c r="BJ113" s="1020"/>
      <c r="BK113" s="1020"/>
      <c r="BL113" s="1020"/>
      <c r="BM113" s="1020"/>
      <c r="BN113" s="1020"/>
      <c r="BO113" s="1020"/>
      <c r="BP113" s="1021"/>
      <c r="BQ113" s="989" t="s">
        <v>353</v>
      </c>
      <c r="BR113" s="990"/>
      <c r="BS113" s="990"/>
      <c r="BT113" s="990"/>
      <c r="BU113" s="990"/>
      <c r="BV113" s="990" t="s">
        <v>353</v>
      </c>
      <c r="BW113" s="990"/>
      <c r="BX113" s="990"/>
      <c r="BY113" s="990"/>
      <c r="BZ113" s="990"/>
      <c r="CA113" s="990" t="s">
        <v>132</v>
      </c>
      <c r="CB113" s="990"/>
      <c r="CC113" s="990"/>
      <c r="CD113" s="990"/>
      <c r="CE113" s="990"/>
      <c r="CF113" s="984" t="s">
        <v>132</v>
      </c>
      <c r="CG113" s="985"/>
      <c r="CH113" s="985"/>
      <c r="CI113" s="985"/>
      <c r="CJ113" s="985"/>
      <c r="CK113" s="1015"/>
      <c r="CL113" s="1016"/>
      <c r="CM113" s="986" t="s">
        <v>363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10153</v>
      </c>
      <c r="DH113" s="1029"/>
      <c r="DI113" s="1029"/>
      <c r="DJ113" s="1029"/>
      <c r="DK113" s="1030"/>
      <c r="DL113" s="1031">
        <v>9305</v>
      </c>
      <c r="DM113" s="1029"/>
      <c r="DN113" s="1029"/>
      <c r="DO113" s="1029"/>
      <c r="DP113" s="1030"/>
      <c r="DQ113" s="1031">
        <v>8443</v>
      </c>
      <c r="DR113" s="1029"/>
      <c r="DS113" s="1029"/>
      <c r="DT113" s="1029"/>
      <c r="DU113" s="1030"/>
      <c r="DV113" s="1032">
        <v>0</v>
      </c>
      <c r="DW113" s="1033"/>
      <c r="DX113" s="1033"/>
      <c r="DY113" s="1033"/>
      <c r="DZ113" s="1034"/>
    </row>
    <row r="114" spans="1:130" s="212" customFormat="1" ht="26.25" customHeight="1" x14ac:dyDescent="0.15">
      <c r="A114" s="1024"/>
      <c r="B114" s="1025"/>
      <c r="C114" s="1020" t="s">
        <v>364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353</v>
      </c>
      <c r="AB114" s="1029"/>
      <c r="AC114" s="1029"/>
      <c r="AD114" s="1029"/>
      <c r="AE114" s="1030"/>
      <c r="AF114" s="1031" t="s">
        <v>132</v>
      </c>
      <c r="AG114" s="1029"/>
      <c r="AH114" s="1029"/>
      <c r="AI114" s="1029"/>
      <c r="AJ114" s="1030"/>
      <c r="AK114" s="1031" t="s">
        <v>353</v>
      </c>
      <c r="AL114" s="1029"/>
      <c r="AM114" s="1029"/>
      <c r="AN114" s="1029"/>
      <c r="AO114" s="1030"/>
      <c r="AP114" s="1032" t="s">
        <v>132</v>
      </c>
      <c r="AQ114" s="1033"/>
      <c r="AR114" s="1033"/>
      <c r="AS114" s="1033"/>
      <c r="AT114" s="1034"/>
      <c r="AU114" s="970"/>
      <c r="AV114" s="971"/>
      <c r="AW114" s="971"/>
      <c r="AX114" s="971"/>
      <c r="AY114" s="971"/>
      <c r="AZ114" s="1019" t="s">
        <v>365</v>
      </c>
      <c r="BA114" s="1020"/>
      <c r="BB114" s="1020"/>
      <c r="BC114" s="1020"/>
      <c r="BD114" s="1020"/>
      <c r="BE114" s="1020"/>
      <c r="BF114" s="1020"/>
      <c r="BG114" s="1020"/>
      <c r="BH114" s="1020"/>
      <c r="BI114" s="1020"/>
      <c r="BJ114" s="1020"/>
      <c r="BK114" s="1020"/>
      <c r="BL114" s="1020"/>
      <c r="BM114" s="1020"/>
      <c r="BN114" s="1020"/>
      <c r="BO114" s="1020"/>
      <c r="BP114" s="1021"/>
      <c r="BQ114" s="989">
        <v>10503204</v>
      </c>
      <c r="BR114" s="990"/>
      <c r="BS114" s="990"/>
      <c r="BT114" s="990"/>
      <c r="BU114" s="990"/>
      <c r="BV114" s="990">
        <v>10571218</v>
      </c>
      <c r="BW114" s="990"/>
      <c r="BX114" s="990"/>
      <c r="BY114" s="990"/>
      <c r="BZ114" s="990"/>
      <c r="CA114" s="990">
        <v>10318859</v>
      </c>
      <c r="CB114" s="990"/>
      <c r="CC114" s="990"/>
      <c r="CD114" s="990"/>
      <c r="CE114" s="990"/>
      <c r="CF114" s="984">
        <v>28.8</v>
      </c>
      <c r="CG114" s="985"/>
      <c r="CH114" s="985"/>
      <c r="CI114" s="985"/>
      <c r="CJ114" s="985"/>
      <c r="CK114" s="1015"/>
      <c r="CL114" s="1016"/>
      <c r="CM114" s="986" t="s">
        <v>366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353</v>
      </c>
      <c r="DH114" s="1029"/>
      <c r="DI114" s="1029"/>
      <c r="DJ114" s="1029"/>
      <c r="DK114" s="1030"/>
      <c r="DL114" s="1031" t="s">
        <v>132</v>
      </c>
      <c r="DM114" s="1029"/>
      <c r="DN114" s="1029"/>
      <c r="DO114" s="1029"/>
      <c r="DP114" s="1030"/>
      <c r="DQ114" s="1031" t="s">
        <v>132</v>
      </c>
      <c r="DR114" s="1029"/>
      <c r="DS114" s="1029"/>
      <c r="DT114" s="1029"/>
      <c r="DU114" s="1030"/>
      <c r="DV114" s="1032" t="s">
        <v>353</v>
      </c>
      <c r="DW114" s="1033"/>
      <c r="DX114" s="1033"/>
      <c r="DY114" s="1033"/>
      <c r="DZ114" s="1034"/>
    </row>
    <row r="115" spans="1:130" s="212" customFormat="1" ht="26.25" customHeight="1" x14ac:dyDescent="0.15">
      <c r="A115" s="1024"/>
      <c r="B115" s="1025"/>
      <c r="C115" s="1020" t="s">
        <v>367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13834</v>
      </c>
      <c r="AB115" s="1004"/>
      <c r="AC115" s="1004"/>
      <c r="AD115" s="1004"/>
      <c r="AE115" s="1005"/>
      <c r="AF115" s="1006">
        <v>11178</v>
      </c>
      <c r="AG115" s="1004"/>
      <c r="AH115" s="1004"/>
      <c r="AI115" s="1004"/>
      <c r="AJ115" s="1005"/>
      <c r="AK115" s="1006">
        <v>11098</v>
      </c>
      <c r="AL115" s="1004"/>
      <c r="AM115" s="1004"/>
      <c r="AN115" s="1004"/>
      <c r="AO115" s="1005"/>
      <c r="AP115" s="1007">
        <v>0</v>
      </c>
      <c r="AQ115" s="1008"/>
      <c r="AR115" s="1008"/>
      <c r="AS115" s="1008"/>
      <c r="AT115" s="1009"/>
      <c r="AU115" s="970"/>
      <c r="AV115" s="971"/>
      <c r="AW115" s="971"/>
      <c r="AX115" s="971"/>
      <c r="AY115" s="971"/>
      <c r="AZ115" s="1019" t="s">
        <v>368</v>
      </c>
      <c r="BA115" s="1020"/>
      <c r="BB115" s="1020"/>
      <c r="BC115" s="1020"/>
      <c r="BD115" s="1020"/>
      <c r="BE115" s="1020"/>
      <c r="BF115" s="1020"/>
      <c r="BG115" s="1020"/>
      <c r="BH115" s="1020"/>
      <c r="BI115" s="1020"/>
      <c r="BJ115" s="1020"/>
      <c r="BK115" s="1020"/>
      <c r="BL115" s="1020"/>
      <c r="BM115" s="1020"/>
      <c r="BN115" s="1020"/>
      <c r="BO115" s="1020"/>
      <c r="BP115" s="1021"/>
      <c r="BQ115" s="989">
        <v>156331</v>
      </c>
      <c r="BR115" s="990"/>
      <c r="BS115" s="990"/>
      <c r="BT115" s="990"/>
      <c r="BU115" s="990"/>
      <c r="BV115" s="990">
        <v>116648</v>
      </c>
      <c r="BW115" s="990"/>
      <c r="BX115" s="990"/>
      <c r="BY115" s="990"/>
      <c r="BZ115" s="990"/>
      <c r="CA115" s="990">
        <v>47668</v>
      </c>
      <c r="CB115" s="990"/>
      <c r="CC115" s="990"/>
      <c r="CD115" s="990"/>
      <c r="CE115" s="990"/>
      <c r="CF115" s="984">
        <v>0.1</v>
      </c>
      <c r="CG115" s="985"/>
      <c r="CH115" s="985"/>
      <c r="CI115" s="985"/>
      <c r="CJ115" s="985"/>
      <c r="CK115" s="1015"/>
      <c r="CL115" s="1016"/>
      <c r="CM115" s="1019" t="s">
        <v>369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132</v>
      </c>
      <c r="DH115" s="1029"/>
      <c r="DI115" s="1029"/>
      <c r="DJ115" s="1029"/>
      <c r="DK115" s="1030"/>
      <c r="DL115" s="1031" t="s">
        <v>132</v>
      </c>
      <c r="DM115" s="1029"/>
      <c r="DN115" s="1029"/>
      <c r="DO115" s="1029"/>
      <c r="DP115" s="1030"/>
      <c r="DQ115" s="1031" t="s">
        <v>132</v>
      </c>
      <c r="DR115" s="1029"/>
      <c r="DS115" s="1029"/>
      <c r="DT115" s="1029"/>
      <c r="DU115" s="1030"/>
      <c r="DV115" s="1032" t="s">
        <v>132</v>
      </c>
      <c r="DW115" s="1033"/>
      <c r="DX115" s="1033"/>
      <c r="DY115" s="1033"/>
      <c r="DZ115" s="1034"/>
    </row>
    <row r="116" spans="1:130" s="212" customFormat="1" ht="26.25" customHeight="1" x14ac:dyDescent="0.15">
      <c r="A116" s="1026"/>
      <c r="B116" s="1027"/>
      <c r="C116" s="1035" t="s">
        <v>370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132</v>
      </c>
      <c r="AB116" s="1029"/>
      <c r="AC116" s="1029"/>
      <c r="AD116" s="1029"/>
      <c r="AE116" s="1030"/>
      <c r="AF116" s="1031" t="s">
        <v>132</v>
      </c>
      <c r="AG116" s="1029"/>
      <c r="AH116" s="1029"/>
      <c r="AI116" s="1029"/>
      <c r="AJ116" s="1030"/>
      <c r="AK116" s="1031" t="s">
        <v>132</v>
      </c>
      <c r="AL116" s="1029"/>
      <c r="AM116" s="1029"/>
      <c r="AN116" s="1029"/>
      <c r="AO116" s="1030"/>
      <c r="AP116" s="1032" t="s">
        <v>132</v>
      </c>
      <c r="AQ116" s="1033"/>
      <c r="AR116" s="1033"/>
      <c r="AS116" s="1033"/>
      <c r="AT116" s="1034"/>
      <c r="AU116" s="970"/>
      <c r="AV116" s="971"/>
      <c r="AW116" s="971"/>
      <c r="AX116" s="971"/>
      <c r="AY116" s="971"/>
      <c r="AZ116" s="1037" t="s">
        <v>371</v>
      </c>
      <c r="BA116" s="1038"/>
      <c r="BB116" s="1038"/>
      <c r="BC116" s="1038"/>
      <c r="BD116" s="1038"/>
      <c r="BE116" s="1038"/>
      <c r="BF116" s="1038"/>
      <c r="BG116" s="1038"/>
      <c r="BH116" s="1038"/>
      <c r="BI116" s="1038"/>
      <c r="BJ116" s="1038"/>
      <c r="BK116" s="1038"/>
      <c r="BL116" s="1038"/>
      <c r="BM116" s="1038"/>
      <c r="BN116" s="1038"/>
      <c r="BO116" s="1038"/>
      <c r="BP116" s="1039"/>
      <c r="BQ116" s="989" t="s">
        <v>132</v>
      </c>
      <c r="BR116" s="990"/>
      <c r="BS116" s="990"/>
      <c r="BT116" s="990"/>
      <c r="BU116" s="990"/>
      <c r="BV116" s="990" t="s">
        <v>132</v>
      </c>
      <c r="BW116" s="990"/>
      <c r="BX116" s="990"/>
      <c r="BY116" s="990"/>
      <c r="BZ116" s="990"/>
      <c r="CA116" s="990" t="s">
        <v>132</v>
      </c>
      <c r="CB116" s="990"/>
      <c r="CC116" s="990"/>
      <c r="CD116" s="990"/>
      <c r="CE116" s="990"/>
      <c r="CF116" s="984" t="s">
        <v>132</v>
      </c>
      <c r="CG116" s="985"/>
      <c r="CH116" s="985"/>
      <c r="CI116" s="985"/>
      <c r="CJ116" s="985"/>
      <c r="CK116" s="1015"/>
      <c r="CL116" s="1016"/>
      <c r="CM116" s="986" t="s">
        <v>372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20000</v>
      </c>
      <c r="DH116" s="1029"/>
      <c r="DI116" s="1029"/>
      <c r="DJ116" s="1029"/>
      <c r="DK116" s="1030"/>
      <c r="DL116" s="1031">
        <v>10000</v>
      </c>
      <c r="DM116" s="1029"/>
      <c r="DN116" s="1029"/>
      <c r="DO116" s="1029"/>
      <c r="DP116" s="1030"/>
      <c r="DQ116" s="1031" t="s">
        <v>132</v>
      </c>
      <c r="DR116" s="1029"/>
      <c r="DS116" s="1029"/>
      <c r="DT116" s="1029"/>
      <c r="DU116" s="1030"/>
      <c r="DV116" s="1032" t="s">
        <v>132</v>
      </c>
      <c r="DW116" s="1033"/>
      <c r="DX116" s="1033"/>
      <c r="DY116" s="1033"/>
      <c r="DZ116" s="1034"/>
    </row>
    <row r="117" spans="1:130" s="212" customFormat="1" ht="26.25" customHeight="1" x14ac:dyDescent="0.15">
      <c r="A117" s="974" t="s">
        <v>140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373</v>
      </c>
      <c r="Z117" s="956"/>
      <c r="AA117" s="1046">
        <v>9013102</v>
      </c>
      <c r="AB117" s="1047"/>
      <c r="AC117" s="1047"/>
      <c r="AD117" s="1047"/>
      <c r="AE117" s="1048"/>
      <c r="AF117" s="1049">
        <v>9313189</v>
      </c>
      <c r="AG117" s="1047"/>
      <c r="AH117" s="1047"/>
      <c r="AI117" s="1047"/>
      <c r="AJ117" s="1048"/>
      <c r="AK117" s="1049">
        <v>9184507</v>
      </c>
      <c r="AL117" s="1047"/>
      <c r="AM117" s="1047"/>
      <c r="AN117" s="1047"/>
      <c r="AO117" s="1048"/>
      <c r="AP117" s="1050"/>
      <c r="AQ117" s="1051"/>
      <c r="AR117" s="1051"/>
      <c r="AS117" s="1051"/>
      <c r="AT117" s="1052"/>
      <c r="AU117" s="970"/>
      <c r="AV117" s="971"/>
      <c r="AW117" s="971"/>
      <c r="AX117" s="971"/>
      <c r="AY117" s="971"/>
      <c r="AZ117" s="1037" t="s">
        <v>374</v>
      </c>
      <c r="BA117" s="1038"/>
      <c r="BB117" s="1038"/>
      <c r="BC117" s="1038"/>
      <c r="BD117" s="1038"/>
      <c r="BE117" s="1038"/>
      <c r="BF117" s="1038"/>
      <c r="BG117" s="1038"/>
      <c r="BH117" s="1038"/>
      <c r="BI117" s="1038"/>
      <c r="BJ117" s="1038"/>
      <c r="BK117" s="1038"/>
      <c r="BL117" s="1038"/>
      <c r="BM117" s="1038"/>
      <c r="BN117" s="1038"/>
      <c r="BO117" s="1038"/>
      <c r="BP117" s="1039"/>
      <c r="BQ117" s="989" t="s">
        <v>132</v>
      </c>
      <c r="BR117" s="990"/>
      <c r="BS117" s="990"/>
      <c r="BT117" s="990"/>
      <c r="BU117" s="990"/>
      <c r="BV117" s="990" t="s">
        <v>132</v>
      </c>
      <c r="BW117" s="990"/>
      <c r="BX117" s="990"/>
      <c r="BY117" s="990"/>
      <c r="BZ117" s="990"/>
      <c r="CA117" s="990" t="s">
        <v>132</v>
      </c>
      <c r="CB117" s="990"/>
      <c r="CC117" s="990"/>
      <c r="CD117" s="990"/>
      <c r="CE117" s="990"/>
      <c r="CF117" s="984" t="s">
        <v>132</v>
      </c>
      <c r="CG117" s="985"/>
      <c r="CH117" s="985"/>
      <c r="CI117" s="985"/>
      <c r="CJ117" s="985"/>
      <c r="CK117" s="1015"/>
      <c r="CL117" s="1016"/>
      <c r="CM117" s="986" t="s">
        <v>375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132</v>
      </c>
      <c r="DH117" s="1029"/>
      <c r="DI117" s="1029"/>
      <c r="DJ117" s="1029"/>
      <c r="DK117" s="1030"/>
      <c r="DL117" s="1031" t="s">
        <v>132</v>
      </c>
      <c r="DM117" s="1029"/>
      <c r="DN117" s="1029"/>
      <c r="DO117" s="1029"/>
      <c r="DP117" s="1030"/>
      <c r="DQ117" s="1031" t="s">
        <v>132</v>
      </c>
      <c r="DR117" s="1029"/>
      <c r="DS117" s="1029"/>
      <c r="DT117" s="1029"/>
      <c r="DU117" s="1030"/>
      <c r="DV117" s="1032" t="s">
        <v>132</v>
      </c>
      <c r="DW117" s="1033"/>
      <c r="DX117" s="1033"/>
      <c r="DY117" s="1033"/>
      <c r="DZ117" s="1034"/>
    </row>
    <row r="118" spans="1:130" s="212" customFormat="1" ht="26.25" customHeight="1" x14ac:dyDescent="0.15">
      <c r="A118" s="974" t="s">
        <v>348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346</v>
      </c>
      <c r="AB118" s="955"/>
      <c r="AC118" s="955"/>
      <c r="AD118" s="955"/>
      <c r="AE118" s="956"/>
      <c r="AF118" s="954" t="s">
        <v>232</v>
      </c>
      <c r="AG118" s="955"/>
      <c r="AH118" s="955"/>
      <c r="AI118" s="955"/>
      <c r="AJ118" s="956"/>
      <c r="AK118" s="954" t="s">
        <v>231</v>
      </c>
      <c r="AL118" s="955"/>
      <c r="AM118" s="955"/>
      <c r="AN118" s="955"/>
      <c r="AO118" s="956"/>
      <c r="AP118" s="1041" t="s">
        <v>347</v>
      </c>
      <c r="AQ118" s="1042"/>
      <c r="AR118" s="1042"/>
      <c r="AS118" s="1042"/>
      <c r="AT118" s="1043"/>
      <c r="AU118" s="970"/>
      <c r="AV118" s="971"/>
      <c r="AW118" s="971"/>
      <c r="AX118" s="971"/>
      <c r="AY118" s="971"/>
      <c r="AZ118" s="1044" t="s">
        <v>376</v>
      </c>
      <c r="BA118" s="1035"/>
      <c r="BB118" s="1035"/>
      <c r="BC118" s="1035"/>
      <c r="BD118" s="1035"/>
      <c r="BE118" s="1035"/>
      <c r="BF118" s="1035"/>
      <c r="BG118" s="1035"/>
      <c r="BH118" s="1035"/>
      <c r="BI118" s="1035"/>
      <c r="BJ118" s="1035"/>
      <c r="BK118" s="1035"/>
      <c r="BL118" s="1035"/>
      <c r="BM118" s="1035"/>
      <c r="BN118" s="1035"/>
      <c r="BO118" s="1035"/>
      <c r="BP118" s="1036"/>
      <c r="BQ118" s="1067" t="s">
        <v>132</v>
      </c>
      <c r="BR118" s="1068"/>
      <c r="BS118" s="1068"/>
      <c r="BT118" s="1068"/>
      <c r="BU118" s="1068"/>
      <c r="BV118" s="1068" t="s">
        <v>132</v>
      </c>
      <c r="BW118" s="1068"/>
      <c r="BX118" s="1068"/>
      <c r="BY118" s="1068"/>
      <c r="BZ118" s="1068"/>
      <c r="CA118" s="1068" t="s">
        <v>132</v>
      </c>
      <c r="CB118" s="1068"/>
      <c r="CC118" s="1068"/>
      <c r="CD118" s="1068"/>
      <c r="CE118" s="1068"/>
      <c r="CF118" s="984" t="s">
        <v>132</v>
      </c>
      <c r="CG118" s="985"/>
      <c r="CH118" s="985"/>
      <c r="CI118" s="985"/>
      <c r="CJ118" s="985"/>
      <c r="CK118" s="1015"/>
      <c r="CL118" s="1016"/>
      <c r="CM118" s="986" t="s">
        <v>377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132</v>
      </c>
      <c r="DH118" s="1029"/>
      <c r="DI118" s="1029"/>
      <c r="DJ118" s="1029"/>
      <c r="DK118" s="1030"/>
      <c r="DL118" s="1031" t="s">
        <v>132</v>
      </c>
      <c r="DM118" s="1029"/>
      <c r="DN118" s="1029"/>
      <c r="DO118" s="1029"/>
      <c r="DP118" s="1030"/>
      <c r="DQ118" s="1031" t="s">
        <v>132</v>
      </c>
      <c r="DR118" s="1029"/>
      <c r="DS118" s="1029"/>
      <c r="DT118" s="1029"/>
      <c r="DU118" s="1030"/>
      <c r="DV118" s="1032" t="s">
        <v>132</v>
      </c>
      <c r="DW118" s="1033"/>
      <c r="DX118" s="1033"/>
      <c r="DY118" s="1033"/>
      <c r="DZ118" s="1034"/>
    </row>
    <row r="119" spans="1:130" s="212" customFormat="1" ht="26.25" customHeight="1" x14ac:dyDescent="0.15">
      <c r="A119" s="1128" t="s">
        <v>351</v>
      </c>
      <c r="B119" s="1014"/>
      <c r="C119" s="993" t="s">
        <v>352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132</v>
      </c>
      <c r="AB119" s="962"/>
      <c r="AC119" s="962"/>
      <c r="AD119" s="962"/>
      <c r="AE119" s="963"/>
      <c r="AF119" s="964" t="s">
        <v>132</v>
      </c>
      <c r="AG119" s="962"/>
      <c r="AH119" s="962"/>
      <c r="AI119" s="962"/>
      <c r="AJ119" s="963"/>
      <c r="AK119" s="964" t="s">
        <v>132</v>
      </c>
      <c r="AL119" s="962"/>
      <c r="AM119" s="962"/>
      <c r="AN119" s="962"/>
      <c r="AO119" s="963"/>
      <c r="AP119" s="965" t="s">
        <v>132</v>
      </c>
      <c r="AQ119" s="966"/>
      <c r="AR119" s="966"/>
      <c r="AS119" s="966"/>
      <c r="AT119" s="967"/>
      <c r="AU119" s="972"/>
      <c r="AV119" s="973"/>
      <c r="AW119" s="973"/>
      <c r="AX119" s="973"/>
      <c r="AY119" s="973"/>
      <c r="AZ119" s="243" t="s">
        <v>140</v>
      </c>
      <c r="BA119" s="243"/>
      <c r="BB119" s="243"/>
      <c r="BC119" s="243"/>
      <c r="BD119" s="243"/>
      <c r="BE119" s="243"/>
      <c r="BF119" s="243"/>
      <c r="BG119" s="243"/>
      <c r="BH119" s="243"/>
      <c r="BI119" s="243"/>
      <c r="BJ119" s="243"/>
      <c r="BK119" s="243"/>
      <c r="BL119" s="243"/>
      <c r="BM119" s="243"/>
      <c r="BN119" s="243"/>
      <c r="BO119" s="1045" t="s">
        <v>378</v>
      </c>
      <c r="BP119" s="1076"/>
      <c r="BQ119" s="1067">
        <v>104364039</v>
      </c>
      <c r="BR119" s="1068"/>
      <c r="BS119" s="1068"/>
      <c r="BT119" s="1068"/>
      <c r="BU119" s="1068"/>
      <c r="BV119" s="1068">
        <v>102897406</v>
      </c>
      <c r="BW119" s="1068"/>
      <c r="BX119" s="1068"/>
      <c r="BY119" s="1068"/>
      <c r="BZ119" s="1068"/>
      <c r="CA119" s="1068">
        <v>101276009</v>
      </c>
      <c r="CB119" s="1068"/>
      <c r="CC119" s="1068"/>
      <c r="CD119" s="1068"/>
      <c r="CE119" s="1068"/>
      <c r="CF119" s="1069"/>
      <c r="CG119" s="1070"/>
      <c r="CH119" s="1070"/>
      <c r="CI119" s="1070"/>
      <c r="CJ119" s="1071"/>
      <c r="CK119" s="1017"/>
      <c r="CL119" s="1018"/>
      <c r="CM119" s="1072" t="s">
        <v>379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132</v>
      </c>
      <c r="DH119" s="1054"/>
      <c r="DI119" s="1054"/>
      <c r="DJ119" s="1054"/>
      <c r="DK119" s="1055"/>
      <c r="DL119" s="1053" t="s">
        <v>132</v>
      </c>
      <c r="DM119" s="1054"/>
      <c r="DN119" s="1054"/>
      <c r="DO119" s="1054"/>
      <c r="DP119" s="1055"/>
      <c r="DQ119" s="1053" t="s">
        <v>132</v>
      </c>
      <c r="DR119" s="1054"/>
      <c r="DS119" s="1054"/>
      <c r="DT119" s="1054"/>
      <c r="DU119" s="1055"/>
      <c r="DV119" s="1056" t="s">
        <v>132</v>
      </c>
      <c r="DW119" s="1057"/>
      <c r="DX119" s="1057"/>
      <c r="DY119" s="1057"/>
      <c r="DZ119" s="1058"/>
    </row>
    <row r="120" spans="1:130" s="212" customFormat="1" ht="26.25" customHeight="1" x14ac:dyDescent="0.15">
      <c r="A120" s="1129"/>
      <c r="B120" s="1016"/>
      <c r="C120" s="986" t="s">
        <v>356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132</v>
      </c>
      <c r="AB120" s="1029"/>
      <c r="AC120" s="1029"/>
      <c r="AD120" s="1029"/>
      <c r="AE120" s="1030"/>
      <c r="AF120" s="1031" t="s">
        <v>132</v>
      </c>
      <c r="AG120" s="1029"/>
      <c r="AH120" s="1029"/>
      <c r="AI120" s="1029"/>
      <c r="AJ120" s="1030"/>
      <c r="AK120" s="1031" t="s">
        <v>132</v>
      </c>
      <c r="AL120" s="1029"/>
      <c r="AM120" s="1029"/>
      <c r="AN120" s="1029"/>
      <c r="AO120" s="1030"/>
      <c r="AP120" s="1032" t="s">
        <v>132</v>
      </c>
      <c r="AQ120" s="1033"/>
      <c r="AR120" s="1033"/>
      <c r="AS120" s="1033"/>
      <c r="AT120" s="1034"/>
      <c r="AU120" s="1059" t="s">
        <v>380</v>
      </c>
      <c r="AV120" s="1060"/>
      <c r="AW120" s="1060"/>
      <c r="AX120" s="1060"/>
      <c r="AY120" s="1061"/>
      <c r="AZ120" s="1010" t="s">
        <v>381</v>
      </c>
      <c r="BA120" s="959"/>
      <c r="BB120" s="959"/>
      <c r="BC120" s="959"/>
      <c r="BD120" s="959"/>
      <c r="BE120" s="959"/>
      <c r="BF120" s="959"/>
      <c r="BG120" s="959"/>
      <c r="BH120" s="959"/>
      <c r="BI120" s="959"/>
      <c r="BJ120" s="959"/>
      <c r="BK120" s="959"/>
      <c r="BL120" s="959"/>
      <c r="BM120" s="959"/>
      <c r="BN120" s="959"/>
      <c r="BO120" s="959"/>
      <c r="BP120" s="960"/>
      <c r="BQ120" s="996">
        <v>14531216</v>
      </c>
      <c r="BR120" s="997"/>
      <c r="BS120" s="997"/>
      <c r="BT120" s="997"/>
      <c r="BU120" s="997"/>
      <c r="BV120" s="997">
        <v>13141940</v>
      </c>
      <c r="BW120" s="997"/>
      <c r="BX120" s="997"/>
      <c r="BY120" s="997"/>
      <c r="BZ120" s="997"/>
      <c r="CA120" s="997">
        <v>12446268</v>
      </c>
      <c r="CB120" s="997"/>
      <c r="CC120" s="997"/>
      <c r="CD120" s="997"/>
      <c r="CE120" s="997"/>
      <c r="CF120" s="1011">
        <v>34.799999999999997</v>
      </c>
      <c r="CG120" s="1012"/>
      <c r="CH120" s="1012"/>
      <c r="CI120" s="1012"/>
      <c r="CJ120" s="1012"/>
      <c r="CK120" s="1077" t="s">
        <v>382</v>
      </c>
      <c r="CL120" s="1078"/>
      <c r="CM120" s="1078"/>
      <c r="CN120" s="1078"/>
      <c r="CO120" s="1079"/>
      <c r="CP120" s="1085" t="s">
        <v>383</v>
      </c>
      <c r="CQ120" s="1086"/>
      <c r="CR120" s="1086"/>
      <c r="CS120" s="1086"/>
      <c r="CT120" s="1086"/>
      <c r="CU120" s="1086"/>
      <c r="CV120" s="1086"/>
      <c r="CW120" s="1086"/>
      <c r="CX120" s="1086"/>
      <c r="CY120" s="1086"/>
      <c r="CZ120" s="1086"/>
      <c r="DA120" s="1086"/>
      <c r="DB120" s="1086"/>
      <c r="DC120" s="1086"/>
      <c r="DD120" s="1086"/>
      <c r="DE120" s="1086"/>
      <c r="DF120" s="1087"/>
      <c r="DG120" s="996">
        <v>13123553</v>
      </c>
      <c r="DH120" s="997"/>
      <c r="DI120" s="997"/>
      <c r="DJ120" s="997"/>
      <c r="DK120" s="997"/>
      <c r="DL120" s="997">
        <v>13056931</v>
      </c>
      <c r="DM120" s="997"/>
      <c r="DN120" s="997"/>
      <c r="DO120" s="997"/>
      <c r="DP120" s="997"/>
      <c r="DQ120" s="997">
        <v>13136857</v>
      </c>
      <c r="DR120" s="997"/>
      <c r="DS120" s="997"/>
      <c r="DT120" s="997"/>
      <c r="DU120" s="997"/>
      <c r="DV120" s="998">
        <v>36.700000000000003</v>
      </c>
      <c r="DW120" s="998"/>
      <c r="DX120" s="998"/>
      <c r="DY120" s="998"/>
      <c r="DZ120" s="999"/>
    </row>
    <row r="121" spans="1:130" s="212" customFormat="1" ht="26.25" customHeight="1" x14ac:dyDescent="0.15">
      <c r="A121" s="1129"/>
      <c r="B121" s="1016"/>
      <c r="C121" s="1037" t="s">
        <v>384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1018</v>
      </c>
      <c r="AB121" s="1029"/>
      <c r="AC121" s="1029"/>
      <c r="AD121" s="1029"/>
      <c r="AE121" s="1030"/>
      <c r="AF121" s="1031">
        <v>1018</v>
      </c>
      <c r="AG121" s="1029"/>
      <c r="AH121" s="1029"/>
      <c r="AI121" s="1029"/>
      <c r="AJ121" s="1030"/>
      <c r="AK121" s="1031">
        <v>1018</v>
      </c>
      <c r="AL121" s="1029"/>
      <c r="AM121" s="1029"/>
      <c r="AN121" s="1029"/>
      <c r="AO121" s="1030"/>
      <c r="AP121" s="1032">
        <v>0</v>
      </c>
      <c r="AQ121" s="1033"/>
      <c r="AR121" s="1033"/>
      <c r="AS121" s="1033"/>
      <c r="AT121" s="1034"/>
      <c r="AU121" s="1062"/>
      <c r="AV121" s="1063"/>
      <c r="AW121" s="1063"/>
      <c r="AX121" s="1063"/>
      <c r="AY121" s="1064"/>
      <c r="AZ121" s="1019" t="s">
        <v>385</v>
      </c>
      <c r="BA121" s="1020"/>
      <c r="BB121" s="1020"/>
      <c r="BC121" s="1020"/>
      <c r="BD121" s="1020"/>
      <c r="BE121" s="1020"/>
      <c r="BF121" s="1020"/>
      <c r="BG121" s="1020"/>
      <c r="BH121" s="1020"/>
      <c r="BI121" s="1020"/>
      <c r="BJ121" s="1020"/>
      <c r="BK121" s="1020"/>
      <c r="BL121" s="1020"/>
      <c r="BM121" s="1020"/>
      <c r="BN121" s="1020"/>
      <c r="BO121" s="1020"/>
      <c r="BP121" s="1021"/>
      <c r="BQ121" s="989">
        <v>7210464</v>
      </c>
      <c r="BR121" s="990"/>
      <c r="BS121" s="990"/>
      <c r="BT121" s="990"/>
      <c r="BU121" s="990"/>
      <c r="BV121" s="990">
        <v>6895914</v>
      </c>
      <c r="BW121" s="990"/>
      <c r="BX121" s="990"/>
      <c r="BY121" s="990"/>
      <c r="BZ121" s="990"/>
      <c r="CA121" s="990">
        <v>6568964</v>
      </c>
      <c r="CB121" s="990"/>
      <c r="CC121" s="990"/>
      <c r="CD121" s="990"/>
      <c r="CE121" s="990"/>
      <c r="CF121" s="984">
        <v>18.3</v>
      </c>
      <c r="CG121" s="985"/>
      <c r="CH121" s="985"/>
      <c r="CI121" s="985"/>
      <c r="CJ121" s="985"/>
      <c r="CK121" s="1080"/>
      <c r="CL121" s="1081"/>
      <c r="CM121" s="1081"/>
      <c r="CN121" s="1081"/>
      <c r="CO121" s="1082"/>
      <c r="CP121" s="1090" t="s">
        <v>317</v>
      </c>
      <c r="CQ121" s="1091"/>
      <c r="CR121" s="1091"/>
      <c r="CS121" s="1091"/>
      <c r="CT121" s="1091"/>
      <c r="CU121" s="1091"/>
      <c r="CV121" s="1091"/>
      <c r="CW121" s="1091"/>
      <c r="CX121" s="1091"/>
      <c r="CY121" s="1091"/>
      <c r="CZ121" s="1091"/>
      <c r="DA121" s="1091"/>
      <c r="DB121" s="1091"/>
      <c r="DC121" s="1091"/>
      <c r="DD121" s="1091"/>
      <c r="DE121" s="1091"/>
      <c r="DF121" s="1092"/>
      <c r="DG121" s="989">
        <v>7009805</v>
      </c>
      <c r="DH121" s="990"/>
      <c r="DI121" s="990"/>
      <c r="DJ121" s="990"/>
      <c r="DK121" s="990"/>
      <c r="DL121" s="990">
        <v>6315595</v>
      </c>
      <c r="DM121" s="990"/>
      <c r="DN121" s="990"/>
      <c r="DO121" s="990"/>
      <c r="DP121" s="990"/>
      <c r="DQ121" s="990">
        <v>5794499</v>
      </c>
      <c r="DR121" s="990"/>
      <c r="DS121" s="990"/>
      <c r="DT121" s="990"/>
      <c r="DU121" s="990"/>
      <c r="DV121" s="991">
        <v>16.2</v>
      </c>
      <c r="DW121" s="991"/>
      <c r="DX121" s="991"/>
      <c r="DY121" s="991"/>
      <c r="DZ121" s="992"/>
    </row>
    <row r="122" spans="1:130" s="212" customFormat="1" ht="26.25" customHeight="1" x14ac:dyDescent="0.15">
      <c r="A122" s="1129"/>
      <c r="B122" s="1016"/>
      <c r="C122" s="986" t="s">
        <v>366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132</v>
      </c>
      <c r="AB122" s="1029"/>
      <c r="AC122" s="1029"/>
      <c r="AD122" s="1029"/>
      <c r="AE122" s="1030"/>
      <c r="AF122" s="1031" t="s">
        <v>132</v>
      </c>
      <c r="AG122" s="1029"/>
      <c r="AH122" s="1029"/>
      <c r="AI122" s="1029"/>
      <c r="AJ122" s="1030"/>
      <c r="AK122" s="1031" t="s">
        <v>132</v>
      </c>
      <c r="AL122" s="1029"/>
      <c r="AM122" s="1029"/>
      <c r="AN122" s="1029"/>
      <c r="AO122" s="1030"/>
      <c r="AP122" s="1032" t="s">
        <v>132</v>
      </c>
      <c r="AQ122" s="1033"/>
      <c r="AR122" s="1033"/>
      <c r="AS122" s="1033"/>
      <c r="AT122" s="1034"/>
      <c r="AU122" s="1062"/>
      <c r="AV122" s="1063"/>
      <c r="AW122" s="1063"/>
      <c r="AX122" s="1063"/>
      <c r="AY122" s="1064"/>
      <c r="AZ122" s="1044" t="s">
        <v>386</v>
      </c>
      <c r="BA122" s="1035"/>
      <c r="BB122" s="1035"/>
      <c r="BC122" s="1035"/>
      <c r="BD122" s="1035"/>
      <c r="BE122" s="1035"/>
      <c r="BF122" s="1035"/>
      <c r="BG122" s="1035"/>
      <c r="BH122" s="1035"/>
      <c r="BI122" s="1035"/>
      <c r="BJ122" s="1035"/>
      <c r="BK122" s="1035"/>
      <c r="BL122" s="1035"/>
      <c r="BM122" s="1035"/>
      <c r="BN122" s="1035"/>
      <c r="BO122" s="1035"/>
      <c r="BP122" s="1036"/>
      <c r="BQ122" s="1067">
        <v>69408221</v>
      </c>
      <c r="BR122" s="1068"/>
      <c r="BS122" s="1068"/>
      <c r="BT122" s="1068"/>
      <c r="BU122" s="1068"/>
      <c r="BV122" s="1068">
        <v>68721274</v>
      </c>
      <c r="BW122" s="1068"/>
      <c r="BX122" s="1068"/>
      <c r="BY122" s="1068"/>
      <c r="BZ122" s="1068"/>
      <c r="CA122" s="1068">
        <v>68013634</v>
      </c>
      <c r="CB122" s="1068"/>
      <c r="CC122" s="1068"/>
      <c r="CD122" s="1068"/>
      <c r="CE122" s="1068"/>
      <c r="CF122" s="1088">
        <v>190</v>
      </c>
      <c r="CG122" s="1089"/>
      <c r="CH122" s="1089"/>
      <c r="CI122" s="1089"/>
      <c r="CJ122" s="1089"/>
      <c r="CK122" s="1080"/>
      <c r="CL122" s="1081"/>
      <c r="CM122" s="1081"/>
      <c r="CN122" s="1081"/>
      <c r="CO122" s="1082"/>
      <c r="CP122" s="1090" t="s">
        <v>324</v>
      </c>
      <c r="CQ122" s="1091"/>
      <c r="CR122" s="1091"/>
      <c r="CS122" s="1091"/>
      <c r="CT122" s="1091"/>
      <c r="CU122" s="1091"/>
      <c r="CV122" s="1091"/>
      <c r="CW122" s="1091"/>
      <c r="CX122" s="1091"/>
      <c r="CY122" s="1091"/>
      <c r="CZ122" s="1091"/>
      <c r="DA122" s="1091"/>
      <c r="DB122" s="1091"/>
      <c r="DC122" s="1091"/>
      <c r="DD122" s="1091"/>
      <c r="DE122" s="1091"/>
      <c r="DF122" s="1092"/>
      <c r="DG122" s="989">
        <v>3693291</v>
      </c>
      <c r="DH122" s="990"/>
      <c r="DI122" s="990"/>
      <c r="DJ122" s="990"/>
      <c r="DK122" s="990"/>
      <c r="DL122" s="990">
        <v>3420321</v>
      </c>
      <c r="DM122" s="990"/>
      <c r="DN122" s="990"/>
      <c r="DO122" s="990"/>
      <c r="DP122" s="990"/>
      <c r="DQ122" s="990">
        <v>3109387</v>
      </c>
      <c r="DR122" s="990"/>
      <c r="DS122" s="990"/>
      <c r="DT122" s="990"/>
      <c r="DU122" s="990"/>
      <c r="DV122" s="991">
        <v>8.6999999999999993</v>
      </c>
      <c r="DW122" s="991"/>
      <c r="DX122" s="991"/>
      <c r="DY122" s="991"/>
      <c r="DZ122" s="992"/>
    </row>
    <row r="123" spans="1:130" s="212" customFormat="1" ht="26.25" customHeight="1" x14ac:dyDescent="0.15">
      <c r="A123" s="1129"/>
      <c r="B123" s="1016"/>
      <c r="C123" s="986" t="s">
        <v>372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12816</v>
      </c>
      <c r="AB123" s="1029"/>
      <c r="AC123" s="1029"/>
      <c r="AD123" s="1029"/>
      <c r="AE123" s="1030"/>
      <c r="AF123" s="1031">
        <v>10160</v>
      </c>
      <c r="AG123" s="1029"/>
      <c r="AH123" s="1029"/>
      <c r="AI123" s="1029"/>
      <c r="AJ123" s="1030"/>
      <c r="AK123" s="1031">
        <v>10080</v>
      </c>
      <c r="AL123" s="1029"/>
      <c r="AM123" s="1029"/>
      <c r="AN123" s="1029"/>
      <c r="AO123" s="1030"/>
      <c r="AP123" s="1032">
        <v>0</v>
      </c>
      <c r="AQ123" s="1033"/>
      <c r="AR123" s="1033"/>
      <c r="AS123" s="1033"/>
      <c r="AT123" s="1034"/>
      <c r="AU123" s="1065"/>
      <c r="AV123" s="1066"/>
      <c r="AW123" s="1066"/>
      <c r="AX123" s="1066"/>
      <c r="AY123" s="1066"/>
      <c r="AZ123" s="243" t="s">
        <v>140</v>
      </c>
      <c r="BA123" s="243"/>
      <c r="BB123" s="243"/>
      <c r="BC123" s="243"/>
      <c r="BD123" s="243"/>
      <c r="BE123" s="243"/>
      <c r="BF123" s="243"/>
      <c r="BG123" s="243"/>
      <c r="BH123" s="243"/>
      <c r="BI123" s="243"/>
      <c r="BJ123" s="243"/>
      <c r="BK123" s="243"/>
      <c r="BL123" s="243"/>
      <c r="BM123" s="243"/>
      <c r="BN123" s="243"/>
      <c r="BO123" s="1045" t="s">
        <v>387</v>
      </c>
      <c r="BP123" s="1076"/>
      <c r="BQ123" s="1135">
        <v>91149901</v>
      </c>
      <c r="BR123" s="1136"/>
      <c r="BS123" s="1136"/>
      <c r="BT123" s="1136"/>
      <c r="BU123" s="1136"/>
      <c r="BV123" s="1136">
        <v>88759128</v>
      </c>
      <c r="BW123" s="1136"/>
      <c r="BX123" s="1136"/>
      <c r="BY123" s="1136"/>
      <c r="BZ123" s="1136"/>
      <c r="CA123" s="1136">
        <v>87028866</v>
      </c>
      <c r="CB123" s="1136"/>
      <c r="CC123" s="1136"/>
      <c r="CD123" s="1136"/>
      <c r="CE123" s="1136"/>
      <c r="CF123" s="1069"/>
      <c r="CG123" s="1070"/>
      <c r="CH123" s="1070"/>
      <c r="CI123" s="1070"/>
      <c r="CJ123" s="1071"/>
      <c r="CK123" s="1080"/>
      <c r="CL123" s="1081"/>
      <c r="CM123" s="1081"/>
      <c r="CN123" s="1081"/>
      <c r="CO123" s="1082"/>
      <c r="CP123" s="1090" t="s">
        <v>388</v>
      </c>
      <c r="CQ123" s="1091"/>
      <c r="CR123" s="1091"/>
      <c r="CS123" s="1091"/>
      <c r="CT123" s="1091"/>
      <c r="CU123" s="1091"/>
      <c r="CV123" s="1091"/>
      <c r="CW123" s="1091"/>
      <c r="CX123" s="1091"/>
      <c r="CY123" s="1091"/>
      <c r="CZ123" s="1091"/>
      <c r="DA123" s="1091"/>
      <c r="DB123" s="1091"/>
      <c r="DC123" s="1091"/>
      <c r="DD123" s="1091"/>
      <c r="DE123" s="1091"/>
      <c r="DF123" s="1092"/>
      <c r="DG123" s="1028">
        <v>461359</v>
      </c>
      <c r="DH123" s="1029"/>
      <c r="DI123" s="1029"/>
      <c r="DJ123" s="1029"/>
      <c r="DK123" s="1030"/>
      <c r="DL123" s="1031">
        <v>475899</v>
      </c>
      <c r="DM123" s="1029"/>
      <c r="DN123" s="1029"/>
      <c r="DO123" s="1029"/>
      <c r="DP123" s="1030"/>
      <c r="DQ123" s="1031">
        <v>522092</v>
      </c>
      <c r="DR123" s="1029"/>
      <c r="DS123" s="1029"/>
      <c r="DT123" s="1029"/>
      <c r="DU123" s="1030"/>
      <c r="DV123" s="1032">
        <v>1.5</v>
      </c>
      <c r="DW123" s="1033"/>
      <c r="DX123" s="1033"/>
      <c r="DY123" s="1033"/>
      <c r="DZ123" s="1034"/>
    </row>
    <row r="124" spans="1:130" s="212" customFormat="1" ht="26.25" customHeight="1" thickBot="1" x14ac:dyDescent="0.2">
      <c r="A124" s="1129"/>
      <c r="B124" s="1016"/>
      <c r="C124" s="986" t="s">
        <v>375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132</v>
      </c>
      <c r="AB124" s="1029"/>
      <c r="AC124" s="1029"/>
      <c r="AD124" s="1029"/>
      <c r="AE124" s="1030"/>
      <c r="AF124" s="1031" t="s">
        <v>132</v>
      </c>
      <c r="AG124" s="1029"/>
      <c r="AH124" s="1029"/>
      <c r="AI124" s="1029"/>
      <c r="AJ124" s="1030"/>
      <c r="AK124" s="1031" t="s">
        <v>132</v>
      </c>
      <c r="AL124" s="1029"/>
      <c r="AM124" s="1029"/>
      <c r="AN124" s="1029"/>
      <c r="AO124" s="1030"/>
      <c r="AP124" s="1032" t="s">
        <v>132</v>
      </c>
      <c r="AQ124" s="1033"/>
      <c r="AR124" s="1033"/>
      <c r="AS124" s="1033"/>
      <c r="AT124" s="1034"/>
      <c r="AU124" s="1131" t="s">
        <v>389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36.799999999999997</v>
      </c>
      <c r="BR124" s="1098"/>
      <c r="BS124" s="1098"/>
      <c r="BT124" s="1098"/>
      <c r="BU124" s="1098"/>
      <c r="BV124" s="1098">
        <v>39.5</v>
      </c>
      <c r="BW124" s="1098"/>
      <c r="BX124" s="1098"/>
      <c r="BY124" s="1098"/>
      <c r="BZ124" s="1098"/>
      <c r="CA124" s="1098">
        <v>39.700000000000003</v>
      </c>
      <c r="CB124" s="1098"/>
      <c r="CC124" s="1098"/>
      <c r="CD124" s="1098"/>
      <c r="CE124" s="1098"/>
      <c r="CF124" s="1099"/>
      <c r="CG124" s="1100"/>
      <c r="CH124" s="1100"/>
      <c r="CI124" s="1100"/>
      <c r="CJ124" s="1101"/>
      <c r="CK124" s="1083"/>
      <c r="CL124" s="1083"/>
      <c r="CM124" s="1083"/>
      <c r="CN124" s="1083"/>
      <c r="CO124" s="1084"/>
      <c r="CP124" s="1090" t="s">
        <v>390</v>
      </c>
      <c r="CQ124" s="1091"/>
      <c r="CR124" s="1091"/>
      <c r="CS124" s="1091"/>
      <c r="CT124" s="1091"/>
      <c r="CU124" s="1091"/>
      <c r="CV124" s="1091"/>
      <c r="CW124" s="1091"/>
      <c r="CX124" s="1091"/>
      <c r="CY124" s="1091"/>
      <c r="CZ124" s="1091"/>
      <c r="DA124" s="1091"/>
      <c r="DB124" s="1091"/>
      <c r="DC124" s="1091"/>
      <c r="DD124" s="1091"/>
      <c r="DE124" s="1091"/>
      <c r="DF124" s="1092"/>
      <c r="DG124" s="1075">
        <v>26991</v>
      </c>
      <c r="DH124" s="1054"/>
      <c r="DI124" s="1054"/>
      <c r="DJ124" s="1054"/>
      <c r="DK124" s="1055"/>
      <c r="DL124" s="1053">
        <v>23628</v>
      </c>
      <c r="DM124" s="1054"/>
      <c r="DN124" s="1054"/>
      <c r="DO124" s="1054"/>
      <c r="DP124" s="1055"/>
      <c r="DQ124" s="1053">
        <v>19639</v>
      </c>
      <c r="DR124" s="1054"/>
      <c r="DS124" s="1054"/>
      <c r="DT124" s="1054"/>
      <c r="DU124" s="1055"/>
      <c r="DV124" s="1056">
        <v>0.1</v>
      </c>
      <c r="DW124" s="1057"/>
      <c r="DX124" s="1057"/>
      <c r="DY124" s="1057"/>
      <c r="DZ124" s="1058"/>
    </row>
    <row r="125" spans="1:130" s="212" customFormat="1" ht="26.25" customHeight="1" x14ac:dyDescent="0.15">
      <c r="A125" s="1129"/>
      <c r="B125" s="1016"/>
      <c r="C125" s="986" t="s">
        <v>377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132</v>
      </c>
      <c r="AB125" s="1029"/>
      <c r="AC125" s="1029"/>
      <c r="AD125" s="1029"/>
      <c r="AE125" s="1030"/>
      <c r="AF125" s="1031" t="s">
        <v>132</v>
      </c>
      <c r="AG125" s="1029"/>
      <c r="AH125" s="1029"/>
      <c r="AI125" s="1029"/>
      <c r="AJ125" s="1030"/>
      <c r="AK125" s="1031" t="s">
        <v>132</v>
      </c>
      <c r="AL125" s="1029"/>
      <c r="AM125" s="1029"/>
      <c r="AN125" s="1029"/>
      <c r="AO125" s="1030"/>
      <c r="AP125" s="1032" t="s">
        <v>132</v>
      </c>
      <c r="AQ125" s="1033"/>
      <c r="AR125" s="1033"/>
      <c r="AS125" s="1033"/>
      <c r="AT125" s="1034"/>
      <c r="AU125" s="244"/>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6"/>
      <c r="BR125" s="246"/>
      <c r="BS125" s="246"/>
      <c r="BT125" s="246"/>
      <c r="BU125" s="246"/>
      <c r="BV125" s="246"/>
      <c r="BW125" s="246"/>
      <c r="BX125" s="246"/>
      <c r="BY125" s="246"/>
      <c r="BZ125" s="246"/>
      <c r="CA125" s="246"/>
      <c r="CB125" s="246"/>
      <c r="CC125" s="246"/>
      <c r="CD125" s="246"/>
      <c r="CE125" s="246"/>
      <c r="CF125" s="246"/>
      <c r="CG125" s="246"/>
      <c r="CH125" s="246"/>
      <c r="CI125" s="246"/>
      <c r="CJ125" s="247"/>
      <c r="CK125" s="1093" t="s">
        <v>391</v>
      </c>
      <c r="CL125" s="1078"/>
      <c r="CM125" s="1078"/>
      <c r="CN125" s="1078"/>
      <c r="CO125" s="1079"/>
      <c r="CP125" s="1010" t="s">
        <v>392</v>
      </c>
      <c r="CQ125" s="959"/>
      <c r="CR125" s="959"/>
      <c r="CS125" s="959"/>
      <c r="CT125" s="959"/>
      <c r="CU125" s="959"/>
      <c r="CV125" s="959"/>
      <c r="CW125" s="959"/>
      <c r="CX125" s="959"/>
      <c r="CY125" s="959"/>
      <c r="CZ125" s="959"/>
      <c r="DA125" s="959"/>
      <c r="DB125" s="959"/>
      <c r="DC125" s="959"/>
      <c r="DD125" s="959"/>
      <c r="DE125" s="959"/>
      <c r="DF125" s="960"/>
      <c r="DG125" s="996" t="s">
        <v>132</v>
      </c>
      <c r="DH125" s="997"/>
      <c r="DI125" s="997"/>
      <c r="DJ125" s="997"/>
      <c r="DK125" s="997"/>
      <c r="DL125" s="997" t="s">
        <v>132</v>
      </c>
      <c r="DM125" s="997"/>
      <c r="DN125" s="997"/>
      <c r="DO125" s="997"/>
      <c r="DP125" s="997"/>
      <c r="DQ125" s="997" t="s">
        <v>132</v>
      </c>
      <c r="DR125" s="997"/>
      <c r="DS125" s="997"/>
      <c r="DT125" s="997"/>
      <c r="DU125" s="997"/>
      <c r="DV125" s="998" t="s">
        <v>132</v>
      </c>
      <c r="DW125" s="998"/>
      <c r="DX125" s="998"/>
      <c r="DY125" s="998"/>
      <c r="DZ125" s="999"/>
    </row>
    <row r="126" spans="1:130" s="212" customFormat="1" ht="26.25" customHeight="1" thickBot="1" x14ac:dyDescent="0.2">
      <c r="A126" s="1129"/>
      <c r="B126" s="1016"/>
      <c r="C126" s="986" t="s">
        <v>379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132</v>
      </c>
      <c r="AB126" s="1029"/>
      <c r="AC126" s="1029"/>
      <c r="AD126" s="1029"/>
      <c r="AE126" s="1030"/>
      <c r="AF126" s="1031" t="s">
        <v>132</v>
      </c>
      <c r="AG126" s="1029"/>
      <c r="AH126" s="1029"/>
      <c r="AI126" s="1029"/>
      <c r="AJ126" s="1030"/>
      <c r="AK126" s="1031" t="s">
        <v>132</v>
      </c>
      <c r="AL126" s="1029"/>
      <c r="AM126" s="1029"/>
      <c r="AN126" s="1029"/>
      <c r="AO126" s="1030"/>
      <c r="AP126" s="1032" t="s">
        <v>132</v>
      </c>
      <c r="AQ126" s="1033"/>
      <c r="AR126" s="1033"/>
      <c r="AS126" s="1033"/>
      <c r="AT126" s="1034"/>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248"/>
      <c r="BR126" s="248"/>
      <c r="BS126" s="248"/>
      <c r="BT126" s="248"/>
      <c r="BU126" s="248"/>
      <c r="BV126" s="248"/>
      <c r="BW126" s="248"/>
      <c r="BX126" s="248"/>
      <c r="BY126" s="248"/>
      <c r="BZ126" s="248"/>
      <c r="CA126" s="248"/>
      <c r="CB126" s="248"/>
      <c r="CC126" s="248"/>
      <c r="CD126" s="249"/>
      <c r="CE126" s="249"/>
      <c r="CF126" s="249"/>
      <c r="CG126" s="246"/>
      <c r="CH126" s="246"/>
      <c r="CI126" s="246"/>
      <c r="CJ126" s="247"/>
      <c r="CK126" s="1094"/>
      <c r="CL126" s="1081"/>
      <c r="CM126" s="1081"/>
      <c r="CN126" s="1081"/>
      <c r="CO126" s="1082"/>
      <c r="CP126" s="1019" t="s">
        <v>393</v>
      </c>
      <c r="CQ126" s="1020"/>
      <c r="CR126" s="1020"/>
      <c r="CS126" s="1020"/>
      <c r="CT126" s="1020"/>
      <c r="CU126" s="1020"/>
      <c r="CV126" s="1020"/>
      <c r="CW126" s="1020"/>
      <c r="CX126" s="1020"/>
      <c r="CY126" s="1020"/>
      <c r="CZ126" s="1020"/>
      <c r="DA126" s="1020"/>
      <c r="DB126" s="1020"/>
      <c r="DC126" s="1020"/>
      <c r="DD126" s="1020"/>
      <c r="DE126" s="1020"/>
      <c r="DF126" s="1021"/>
      <c r="DG126" s="989" t="s">
        <v>132</v>
      </c>
      <c r="DH126" s="990"/>
      <c r="DI126" s="990"/>
      <c r="DJ126" s="990"/>
      <c r="DK126" s="990"/>
      <c r="DL126" s="990" t="s">
        <v>132</v>
      </c>
      <c r="DM126" s="990"/>
      <c r="DN126" s="990"/>
      <c r="DO126" s="990"/>
      <c r="DP126" s="990"/>
      <c r="DQ126" s="990" t="s">
        <v>132</v>
      </c>
      <c r="DR126" s="990"/>
      <c r="DS126" s="990"/>
      <c r="DT126" s="990"/>
      <c r="DU126" s="990"/>
      <c r="DV126" s="991" t="s">
        <v>132</v>
      </c>
      <c r="DW126" s="991"/>
      <c r="DX126" s="991"/>
      <c r="DY126" s="991"/>
      <c r="DZ126" s="992"/>
    </row>
    <row r="127" spans="1:130" s="212" customFormat="1" ht="26.25" customHeight="1" x14ac:dyDescent="0.15">
      <c r="A127" s="1130"/>
      <c r="B127" s="1018"/>
      <c r="C127" s="1072" t="s">
        <v>394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132</v>
      </c>
      <c r="AB127" s="1029"/>
      <c r="AC127" s="1029"/>
      <c r="AD127" s="1029"/>
      <c r="AE127" s="1030"/>
      <c r="AF127" s="1031" t="s">
        <v>132</v>
      </c>
      <c r="AG127" s="1029"/>
      <c r="AH127" s="1029"/>
      <c r="AI127" s="1029"/>
      <c r="AJ127" s="1030"/>
      <c r="AK127" s="1031" t="s">
        <v>132</v>
      </c>
      <c r="AL127" s="1029"/>
      <c r="AM127" s="1029"/>
      <c r="AN127" s="1029"/>
      <c r="AO127" s="1030"/>
      <c r="AP127" s="1032" t="s">
        <v>132</v>
      </c>
      <c r="AQ127" s="1033"/>
      <c r="AR127" s="1033"/>
      <c r="AS127" s="1033"/>
      <c r="AT127" s="1034"/>
      <c r="AU127" s="248"/>
      <c r="AV127" s="248"/>
      <c r="AW127" s="248"/>
      <c r="AX127" s="1102" t="s">
        <v>395</v>
      </c>
      <c r="AY127" s="1103"/>
      <c r="AZ127" s="1103"/>
      <c r="BA127" s="1103"/>
      <c r="BB127" s="1103"/>
      <c r="BC127" s="1103"/>
      <c r="BD127" s="1103"/>
      <c r="BE127" s="1104"/>
      <c r="BF127" s="1105" t="s">
        <v>396</v>
      </c>
      <c r="BG127" s="1103"/>
      <c r="BH127" s="1103"/>
      <c r="BI127" s="1103"/>
      <c r="BJ127" s="1103"/>
      <c r="BK127" s="1103"/>
      <c r="BL127" s="1104"/>
      <c r="BM127" s="1105" t="s">
        <v>397</v>
      </c>
      <c r="BN127" s="1103"/>
      <c r="BO127" s="1103"/>
      <c r="BP127" s="1103"/>
      <c r="BQ127" s="1103"/>
      <c r="BR127" s="1103"/>
      <c r="BS127" s="1104"/>
      <c r="BT127" s="1105" t="s">
        <v>398</v>
      </c>
      <c r="BU127" s="1103"/>
      <c r="BV127" s="1103"/>
      <c r="BW127" s="1103"/>
      <c r="BX127" s="1103"/>
      <c r="BY127" s="1103"/>
      <c r="BZ127" s="1127"/>
      <c r="CA127" s="248"/>
      <c r="CB127" s="248"/>
      <c r="CC127" s="248"/>
      <c r="CD127" s="249"/>
      <c r="CE127" s="249"/>
      <c r="CF127" s="249"/>
      <c r="CG127" s="246"/>
      <c r="CH127" s="246"/>
      <c r="CI127" s="246"/>
      <c r="CJ127" s="247"/>
      <c r="CK127" s="1094"/>
      <c r="CL127" s="1081"/>
      <c r="CM127" s="1081"/>
      <c r="CN127" s="1081"/>
      <c r="CO127" s="1082"/>
      <c r="CP127" s="1019" t="s">
        <v>399</v>
      </c>
      <c r="CQ127" s="1020"/>
      <c r="CR127" s="1020"/>
      <c r="CS127" s="1020"/>
      <c r="CT127" s="1020"/>
      <c r="CU127" s="1020"/>
      <c r="CV127" s="1020"/>
      <c r="CW127" s="1020"/>
      <c r="CX127" s="1020"/>
      <c r="CY127" s="1020"/>
      <c r="CZ127" s="1020"/>
      <c r="DA127" s="1020"/>
      <c r="DB127" s="1020"/>
      <c r="DC127" s="1020"/>
      <c r="DD127" s="1020"/>
      <c r="DE127" s="1020"/>
      <c r="DF127" s="1021"/>
      <c r="DG127" s="989" t="s">
        <v>132</v>
      </c>
      <c r="DH127" s="990"/>
      <c r="DI127" s="990"/>
      <c r="DJ127" s="990"/>
      <c r="DK127" s="990"/>
      <c r="DL127" s="990" t="s">
        <v>132</v>
      </c>
      <c r="DM127" s="990"/>
      <c r="DN127" s="990"/>
      <c r="DO127" s="990"/>
      <c r="DP127" s="990"/>
      <c r="DQ127" s="990" t="s">
        <v>132</v>
      </c>
      <c r="DR127" s="990"/>
      <c r="DS127" s="990"/>
      <c r="DT127" s="990"/>
      <c r="DU127" s="990"/>
      <c r="DV127" s="991" t="s">
        <v>132</v>
      </c>
      <c r="DW127" s="991"/>
      <c r="DX127" s="991"/>
      <c r="DY127" s="991"/>
      <c r="DZ127" s="992"/>
    </row>
    <row r="128" spans="1:130" s="212" customFormat="1" ht="26.25" customHeight="1" thickBot="1" x14ac:dyDescent="0.2">
      <c r="A128" s="1113" t="s">
        <v>400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401</v>
      </c>
      <c r="X128" s="1115"/>
      <c r="Y128" s="1115"/>
      <c r="Z128" s="1116"/>
      <c r="AA128" s="1117">
        <v>895776</v>
      </c>
      <c r="AB128" s="1118"/>
      <c r="AC128" s="1118"/>
      <c r="AD128" s="1118"/>
      <c r="AE128" s="1119"/>
      <c r="AF128" s="1120">
        <v>913416</v>
      </c>
      <c r="AG128" s="1118"/>
      <c r="AH128" s="1118"/>
      <c r="AI128" s="1118"/>
      <c r="AJ128" s="1119"/>
      <c r="AK128" s="1120">
        <v>928452</v>
      </c>
      <c r="AL128" s="1118"/>
      <c r="AM128" s="1118"/>
      <c r="AN128" s="1118"/>
      <c r="AO128" s="1119"/>
      <c r="AP128" s="1121"/>
      <c r="AQ128" s="1122"/>
      <c r="AR128" s="1122"/>
      <c r="AS128" s="1122"/>
      <c r="AT128" s="1123"/>
      <c r="AU128" s="248"/>
      <c r="AV128" s="248"/>
      <c r="AW128" s="248"/>
      <c r="AX128" s="958" t="s">
        <v>402</v>
      </c>
      <c r="AY128" s="959"/>
      <c r="AZ128" s="959"/>
      <c r="BA128" s="959"/>
      <c r="BB128" s="959"/>
      <c r="BC128" s="959"/>
      <c r="BD128" s="959"/>
      <c r="BE128" s="960"/>
      <c r="BF128" s="1124" t="s">
        <v>132</v>
      </c>
      <c r="BG128" s="1125"/>
      <c r="BH128" s="1125"/>
      <c r="BI128" s="1125"/>
      <c r="BJ128" s="1125"/>
      <c r="BK128" s="1125"/>
      <c r="BL128" s="1126"/>
      <c r="BM128" s="1124">
        <v>11.4</v>
      </c>
      <c r="BN128" s="1125"/>
      <c r="BO128" s="1125"/>
      <c r="BP128" s="1125"/>
      <c r="BQ128" s="1125"/>
      <c r="BR128" s="1125"/>
      <c r="BS128" s="1126"/>
      <c r="BT128" s="1124">
        <v>20</v>
      </c>
      <c r="BU128" s="1125"/>
      <c r="BV128" s="1125"/>
      <c r="BW128" s="1125"/>
      <c r="BX128" s="1125"/>
      <c r="BY128" s="1125"/>
      <c r="BZ128" s="1149"/>
      <c r="CA128" s="249"/>
      <c r="CB128" s="249"/>
      <c r="CC128" s="249"/>
      <c r="CD128" s="249"/>
      <c r="CE128" s="249"/>
      <c r="CF128" s="249"/>
      <c r="CG128" s="246"/>
      <c r="CH128" s="246"/>
      <c r="CI128" s="246"/>
      <c r="CJ128" s="247"/>
      <c r="CK128" s="1095"/>
      <c r="CL128" s="1096"/>
      <c r="CM128" s="1096"/>
      <c r="CN128" s="1096"/>
      <c r="CO128" s="1097"/>
      <c r="CP128" s="1106" t="s">
        <v>403</v>
      </c>
      <c r="CQ128" s="1107"/>
      <c r="CR128" s="1107"/>
      <c r="CS128" s="1107"/>
      <c r="CT128" s="1107"/>
      <c r="CU128" s="1107"/>
      <c r="CV128" s="1107"/>
      <c r="CW128" s="1107"/>
      <c r="CX128" s="1107"/>
      <c r="CY128" s="1107"/>
      <c r="CZ128" s="1107"/>
      <c r="DA128" s="1107"/>
      <c r="DB128" s="1107"/>
      <c r="DC128" s="1107"/>
      <c r="DD128" s="1107"/>
      <c r="DE128" s="1107"/>
      <c r="DF128" s="1108"/>
      <c r="DG128" s="1109">
        <v>156331</v>
      </c>
      <c r="DH128" s="1110"/>
      <c r="DI128" s="1110"/>
      <c r="DJ128" s="1110"/>
      <c r="DK128" s="1110"/>
      <c r="DL128" s="1110">
        <v>116648</v>
      </c>
      <c r="DM128" s="1110"/>
      <c r="DN128" s="1110"/>
      <c r="DO128" s="1110"/>
      <c r="DP128" s="1110"/>
      <c r="DQ128" s="1110">
        <v>47668</v>
      </c>
      <c r="DR128" s="1110"/>
      <c r="DS128" s="1110"/>
      <c r="DT128" s="1110"/>
      <c r="DU128" s="1110"/>
      <c r="DV128" s="1111">
        <v>0.1</v>
      </c>
      <c r="DW128" s="1111"/>
      <c r="DX128" s="1111"/>
      <c r="DY128" s="1111"/>
      <c r="DZ128" s="1112"/>
    </row>
    <row r="129" spans="1:131" s="212" customFormat="1" ht="26.25" customHeight="1" x14ac:dyDescent="0.15">
      <c r="A129" s="1000" t="s">
        <v>85</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404</v>
      </c>
      <c r="X129" s="1144"/>
      <c r="Y129" s="1144"/>
      <c r="Z129" s="1145"/>
      <c r="AA129" s="1028">
        <v>42028648</v>
      </c>
      <c r="AB129" s="1029"/>
      <c r="AC129" s="1029"/>
      <c r="AD129" s="1029"/>
      <c r="AE129" s="1030"/>
      <c r="AF129" s="1031">
        <v>42171487</v>
      </c>
      <c r="AG129" s="1029"/>
      <c r="AH129" s="1029"/>
      <c r="AI129" s="1029"/>
      <c r="AJ129" s="1030"/>
      <c r="AK129" s="1031">
        <v>42288721</v>
      </c>
      <c r="AL129" s="1029"/>
      <c r="AM129" s="1029"/>
      <c r="AN129" s="1029"/>
      <c r="AO129" s="1030"/>
      <c r="AP129" s="1146"/>
      <c r="AQ129" s="1147"/>
      <c r="AR129" s="1147"/>
      <c r="AS129" s="1147"/>
      <c r="AT129" s="1148"/>
      <c r="AU129" s="250"/>
      <c r="AV129" s="250"/>
      <c r="AW129" s="250"/>
      <c r="AX129" s="1137" t="s">
        <v>405</v>
      </c>
      <c r="AY129" s="1020"/>
      <c r="AZ129" s="1020"/>
      <c r="BA129" s="1020"/>
      <c r="BB129" s="1020"/>
      <c r="BC129" s="1020"/>
      <c r="BD129" s="1020"/>
      <c r="BE129" s="1021"/>
      <c r="BF129" s="1138" t="s">
        <v>132</v>
      </c>
      <c r="BG129" s="1139"/>
      <c r="BH129" s="1139"/>
      <c r="BI129" s="1139"/>
      <c r="BJ129" s="1139"/>
      <c r="BK129" s="1139"/>
      <c r="BL129" s="1140"/>
      <c r="BM129" s="1138">
        <v>16.399999999999999</v>
      </c>
      <c r="BN129" s="1139"/>
      <c r="BO129" s="1139"/>
      <c r="BP129" s="1139"/>
      <c r="BQ129" s="1139"/>
      <c r="BR129" s="1139"/>
      <c r="BS129" s="1140"/>
      <c r="BT129" s="1138">
        <v>30</v>
      </c>
      <c r="BU129" s="1141"/>
      <c r="BV129" s="1141"/>
      <c r="BW129" s="1141"/>
      <c r="BX129" s="1141"/>
      <c r="BY129" s="1141"/>
      <c r="BZ129" s="1142"/>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19"/>
      <c r="DQ129" s="219"/>
      <c r="DR129" s="219"/>
      <c r="DS129" s="219"/>
      <c r="DT129" s="219"/>
      <c r="DU129" s="219"/>
      <c r="DV129" s="219"/>
      <c r="DW129" s="219"/>
      <c r="DX129" s="219"/>
      <c r="DY129" s="219"/>
      <c r="DZ129" s="223"/>
    </row>
    <row r="130" spans="1:131" s="212" customFormat="1" ht="26.25" customHeight="1" x14ac:dyDescent="0.15">
      <c r="A130" s="1000" t="s">
        <v>406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407</v>
      </c>
      <c r="X130" s="1144"/>
      <c r="Y130" s="1144"/>
      <c r="Z130" s="1145"/>
      <c r="AA130" s="1028">
        <v>6151027</v>
      </c>
      <c r="AB130" s="1029"/>
      <c r="AC130" s="1029"/>
      <c r="AD130" s="1029"/>
      <c r="AE130" s="1030"/>
      <c r="AF130" s="1031">
        <v>6465800</v>
      </c>
      <c r="AG130" s="1029"/>
      <c r="AH130" s="1029"/>
      <c r="AI130" s="1029"/>
      <c r="AJ130" s="1030"/>
      <c r="AK130" s="1031">
        <v>6487590</v>
      </c>
      <c r="AL130" s="1029"/>
      <c r="AM130" s="1029"/>
      <c r="AN130" s="1029"/>
      <c r="AO130" s="1030"/>
      <c r="AP130" s="1146"/>
      <c r="AQ130" s="1147"/>
      <c r="AR130" s="1147"/>
      <c r="AS130" s="1147"/>
      <c r="AT130" s="1148"/>
      <c r="AU130" s="250"/>
      <c r="AV130" s="250"/>
      <c r="AW130" s="250"/>
      <c r="AX130" s="1137" t="s">
        <v>408</v>
      </c>
      <c r="AY130" s="1020"/>
      <c r="AZ130" s="1020"/>
      <c r="BA130" s="1020"/>
      <c r="BB130" s="1020"/>
      <c r="BC130" s="1020"/>
      <c r="BD130" s="1020"/>
      <c r="BE130" s="1021"/>
      <c r="BF130" s="1174">
        <v>5.2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19"/>
      <c r="DQ130" s="219"/>
      <c r="DR130" s="219"/>
      <c r="DS130" s="219"/>
      <c r="DT130" s="219"/>
      <c r="DU130" s="219"/>
      <c r="DV130" s="219"/>
      <c r="DW130" s="219"/>
      <c r="DX130" s="219"/>
      <c r="DY130" s="219"/>
      <c r="DZ130" s="223"/>
    </row>
    <row r="131" spans="1:131" s="21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409</v>
      </c>
      <c r="X131" s="1182"/>
      <c r="Y131" s="1182"/>
      <c r="Z131" s="1183"/>
      <c r="AA131" s="1075">
        <v>35877621</v>
      </c>
      <c r="AB131" s="1054"/>
      <c r="AC131" s="1054"/>
      <c r="AD131" s="1054"/>
      <c r="AE131" s="1055"/>
      <c r="AF131" s="1053">
        <v>35705687</v>
      </c>
      <c r="AG131" s="1054"/>
      <c r="AH131" s="1054"/>
      <c r="AI131" s="1054"/>
      <c r="AJ131" s="1055"/>
      <c r="AK131" s="1053">
        <v>35801131</v>
      </c>
      <c r="AL131" s="1054"/>
      <c r="AM131" s="1054"/>
      <c r="AN131" s="1054"/>
      <c r="AO131" s="1055"/>
      <c r="AP131" s="1184"/>
      <c r="AQ131" s="1185"/>
      <c r="AR131" s="1185"/>
      <c r="AS131" s="1185"/>
      <c r="AT131" s="1186"/>
      <c r="AU131" s="250"/>
      <c r="AV131" s="250"/>
      <c r="AW131" s="250"/>
      <c r="AX131" s="1156" t="s">
        <v>410</v>
      </c>
      <c r="AY131" s="1107"/>
      <c r="AZ131" s="1107"/>
      <c r="BA131" s="1107"/>
      <c r="BB131" s="1107"/>
      <c r="BC131" s="1107"/>
      <c r="BD131" s="1107"/>
      <c r="BE131" s="1108"/>
      <c r="BF131" s="1157">
        <v>39.700000000000003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19"/>
      <c r="DQ131" s="219"/>
      <c r="DR131" s="219"/>
      <c r="DS131" s="219"/>
      <c r="DT131" s="219"/>
      <c r="DU131" s="219"/>
      <c r="DV131" s="219"/>
      <c r="DW131" s="219"/>
      <c r="DX131" s="219"/>
      <c r="DY131" s="219"/>
      <c r="DZ131" s="223"/>
    </row>
    <row r="132" spans="1:131" s="212" customFormat="1" ht="26.25" customHeight="1" x14ac:dyDescent="0.15">
      <c r="A132" s="1163" t="s">
        <v>411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412</v>
      </c>
      <c r="W132" s="1167"/>
      <c r="X132" s="1167"/>
      <c r="Y132" s="1167"/>
      <c r="Z132" s="1168"/>
      <c r="AA132" s="1169">
        <v>5.4805724160000002</v>
      </c>
      <c r="AB132" s="1170"/>
      <c r="AC132" s="1170"/>
      <c r="AD132" s="1170"/>
      <c r="AE132" s="1171"/>
      <c r="AF132" s="1172">
        <v>5.4164284809999996</v>
      </c>
      <c r="AG132" s="1170"/>
      <c r="AH132" s="1170"/>
      <c r="AI132" s="1170"/>
      <c r="AJ132" s="1171"/>
      <c r="AK132" s="1172">
        <v>4.9396903129999998</v>
      </c>
      <c r="AL132" s="1170"/>
      <c r="AM132" s="1170"/>
      <c r="AN132" s="1170"/>
      <c r="AO132" s="1171"/>
      <c r="AP132" s="1069"/>
      <c r="AQ132" s="1070"/>
      <c r="AR132" s="1070"/>
      <c r="AS132" s="1070"/>
      <c r="AT132" s="1173"/>
      <c r="AU132" s="252"/>
      <c r="AV132" s="253"/>
      <c r="AW132" s="253"/>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3"/>
      <c r="DQ132" s="223"/>
      <c r="DR132" s="223"/>
      <c r="DS132" s="223"/>
      <c r="DT132" s="223"/>
      <c r="DU132" s="223"/>
      <c r="DV132" s="223"/>
      <c r="DW132" s="223"/>
      <c r="DX132" s="223"/>
      <c r="DY132" s="223"/>
      <c r="DZ132" s="223"/>
    </row>
    <row r="133" spans="1:131" s="21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413</v>
      </c>
      <c r="W133" s="1150"/>
      <c r="X133" s="1150"/>
      <c r="Y133" s="1150"/>
      <c r="Z133" s="1151"/>
      <c r="AA133" s="1152">
        <v>6.1</v>
      </c>
      <c r="AB133" s="1153"/>
      <c r="AC133" s="1153"/>
      <c r="AD133" s="1153"/>
      <c r="AE133" s="1154"/>
      <c r="AF133" s="1152">
        <v>5.7</v>
      </c>
      <c r="AG133" s="1153"/>
      <c r="AH133" s="1153"/>
      <c r="AI133" s="1153"/>
      <c r="AJ133" s="1154"/>
      <c r="AK133" s="1152">
        <v>5.2</v>
      </c>
      <c r="AL133" s="1153"/>
      <c r="AM133" s="1153"/>
      <c r="AN133" s="1153"/>
      <c r="AO133" s="1154"/>
      <c r="AP133" s="1099"/>
      <c r="AQ133" s="1100"/>
      <c r="AR133" s="1100"/>
      <c r="AS133" s="1100"/>
      <c r="AT133" s="1155"/>
      <c r="AU133" s="253"/>
      <c r="AV133" s="253"/>
      <c r="AW133" s="253"/>
      <c r="AX133" s="253"/>
      <c r="AY133" s="253"/>
      <c r="AZ133" s="253"/>
      <c r="BA133" s="253"/>
      <c r="BB133" s="253"/>
      <c r="BC133" s="253"/>
      <c r="BD133" s="253"/>
      <c r="BE133" s="253"/>
      <c r="BF133" s="253"/>
      <c r="BG133" s="253"/>
      <c r="BH133" s="253"/>
      <c r="BI133" s="253"/>
      <c r="BJ133" s="253"/>
      <c r="BK133" s="253"/>
      <c r="BL133" s="253"/>
      <c r="BM133" s="253"/>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3"/>
      <c r="DQ133" s="223"/>
      <c r="DR133" s="223"/>
      <c r="DS133" s="223"/>
      <c r="DT133" s="223"/>
      <c r="DU133" s="223"/>
      <c r="DV133" s="223"/>
      <c r="DW133" s="223"/>
      <c r="DX133" s="223"/>
      <c r="DY133" s="223"/>
      <c r="DZ133" s="223"/>
    </row>
    <row r="134" spans="1:131" s="213" customFormat="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3"/>
      <c r="AV134" s="253"/>
      <c r="AW134" s="253"/>
      <c r="AX134" s="253"/>
      <c r="AY134" s="253"/>
      <c r="AZ134" s="253"/>
      <c r="BA134" s="253"/>
      <c r="BB134" s="253"/>
      <c r="BC134" s="253"/>
      <c r="BD134" s="253"/>
      <c r="BE134" s="253"/>
      <c r="BF134" s="253"/>
      <c r="BG134" s="253"/>
      <c r="BH134" s="253"/>
      <c r="BI134" s="253"/>
      <c r="BJ134" s="253"/>
      <c r="BK134" s="253"/>
      <c r="BL134" s="253"/>
      <c r="BM134" s="253"/>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3"/>
      <c r="DQ134" s="223"/>
      <c r="DR134" s="223"/>
      <c r="DS134" s="223"/>
      <c r="DT134" s="223"/>
      <c r="DU134" s="223"/>
      <c r="DV134" s="223"/>
      <c r="DW134" s="223"/>
      <c r="DX134" s="223"/>
      <c r="DY134" s="223"/>
      <c r="DZ134" s="223"/>
      <c r="EA134" s="212"/>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row r="136" spans="1:131" hidden="1" x14ac:dyDescent="0.15"/>
  </sheetData>
  <sheetProtection algorithmName="SHA-512" hashValue="kgGnOX5UQ8iupZ3SKvDnRDMVlBp0RbjZJwBTp2NZ0dTobde+ndBlyQPQfC4s9h/iN9W4Kv81/waWcD3mhedwZw==" saltValue="G8omIOGiIuMW9/I6ZH+W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57" customWidth="1"/>
    <col min="121" max="121" width="0" style="256" hidden="1" customWidth="1"/>
    <col min="122" max="16384" width="9" style="256" hidden="1"/>
  </cols>
  <sheetData>
    <row r="1" spans="1:120"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6"/>
    </row>
    <row r="17" spans="119:120" x14ac:dyDescent="0.15">
      <c r="DP17" s="256"/>
    </row>
    <row r="18" spans="119:120" x14ac:dyDescent="0.15"/>
    <row r="19" spans="119:120" x14ac:dyDescent="0.15"/>
    <row r="20" spans="119:120" x14ac:dyDescent="0.15">
      <c r="DO20" s="256"/>
      <c r="DP20" s="256"/>
    </row>
    <row r="21" spans="119:120" x14ac:dyDescent="0.15">
      <c r="DP21" s="256"/>
    </row>
    <row r="22" spans="119:120" x14ac:dyDescent="0.15"/>
    <row r="23" spans="119:120" x14ac:dyDescent="0.15">
      <c r="DO23" s="256"/>
      <c r="DP23" s="256"/>
    </row>
    <row r="24" spans="119:120" x14ac:dyDescent="0.15">
      <c r="DP24" s="256"/>
    </row>
    <row r="25" spans="119:120" x14ac:dyDescent="0.15">
      <c r="DP25" s="256"/>
    </row>
    <row r="26" spans="119:120" x14ac:dyDescent="0.15">
      <c r="DO26" s="256"/>
      <c r="DP26" s="256"/>
    </row>
    <row r="27" spans="119:120" x14ac:dyDescent="0.15"/>
    <row r="28" spans="119:120" x14ac:dyDescent="0.15">
      <c r="DO28" s="256"/>
      <c r="DP28" s="256"/>
    </row>
    <row r="29" spans="119:120" x14ac:dyDescent="0.15">
      <c r="DP29" s="256"/>
    </row>
    <row r="30" spans="119:120" x14ac:dyDescent="0.15"/>
    <row r="31" spans="119:120" x14ac:dyDescent="0.15">
      <c r="DO31" s="256"/>
      <c r="DP31" s="256"/>
    </row>
    <row r="32" spans="119:120" x14ac:dyDescent="0.15"/>
    <row r="33" spans="98:120" x14ac:dyDescent="0.15">
      <c r="DO33" s="256"/>
      <c r="DP33" s="256"/>
    </row>
    <row r="34" spans="98:120" x14ac:dyDescent="0.15">
      <c r="DM34" s="256"/>
    </row>
    <row r="35" spans="98:120" x14ac:dyDescent="0.15">
      <c r="CT35" s="256"/>
      <c r="CU35" s="256"/>
      <c r="CV35" s="256"/>
      <c r="CY35" s="256"/>
      <c r="CZ35" s="256"/>
      <c r="DA35" s="256"/>
      <c r="DD35" s="256"/>
      <c r="DE35" s="256"/>
      <c r="DF35" s="256"/>
      <c r="DI35" s="256"/>
      <c r="DJ35" s="256"/>
      <c r="DK35" s="256"/>
      <c r="DM35" s="256"/>
      <c r="DN35" s="256"/>
      <c r="DO35" s="256"/>
      <c r="DP35" s="256"/>
    </row>
    <row r="36" spans="98:120" x14ac:dyDescent="0.15"/>
    <row r="37" spans="98:120" x14ac:dyDescent="0.15">
      <c r="CW37" s="256"/>
      <c r="DB37" s="256"/>
      <c r="DG37" s="256"/>
      <c r="DL37" s="256"/>
      <c r="DP37" s="256"/>
    </row>
    <row r="38" spans="98:120" x14ac:dyDescent="0.15">
      <c r="CT38" s="256"/>
      <c r="CU38" s="256"/>
      <c r="CV38" s="256"/>
      <c r="CW38" s="256"/>
      <c r="CY38" s="256"/>
      <c r="CZ38" s="256"/>
      <c r="DA38" s="256"/>
      <c r="DB38" s="256"/>
      <c r="DD38" s="256"/>
      <c r="DE38" s="256"/>
      <c r="DF38" s="256"/>
      <c r="DG38" s="256"/>
      <c r="DI38" s="256"/>
      <c r="DJ38" s="256"/>
      <c r="DK38" s="256"/>
      <c r="DL38" s="256"/>
      <c r="DN38" s="256"/>
      <c r="DO38" s="256"/>
      <c r="DP38" s="25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6"/>
      <c r="DO49" s="256"/>
      <c r="DP49" s="25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6"/>
      <c r="CS63" s="256"/>
      <c r="CX63" s="256"/>
      <c r="DC63" s="256"/>
      <c r="DH63" s="256"/>
    </row>
    <row r="64" spans="22:120" x14ac:dyDescent="0.15">
      <c r="V64" s="256"/>
    </row>
    <row r="65" spans="15:120" x14ac:dyDescent="0.15">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x14ac:dyDescent="0.15">
      <c r="Q66" s="256"/>
      <c r="S66" s="256"/>
      <c r="U66" s="256"/>
      <c r="DM66" s="256"/>
    </row>
    <row r="67" spans="15:120" x14ac:dyDescent="0.15">
      <c r="O67" s="256"/>
      <c r="P67" s="256"/>
      <c r="R67" s="256"/>
      <c r="T67" s="256"/>
      <c r="Y67" s="256"/>
      <c r="CT67" s="256"/>
      <c r="CV67" s="256"/>
      <c r="CW67" s="256"/>
      <c r="CY67" s="256"/>
      <c r="DA67" s="256"/>
      <c r="DB67" s="256"/>
      <c r="DD67" s="256"/>
      <c r="DF67" s="256"/>
      <c r="DG67" s="256"/>
      <c r="DI67" s="256"/>
      <c r="DK67" s="256"/>
      <c r="DL67" s="256"/>
      <c r="DN67" s="256"/>
      <c r="DO67" s="256"/>
      <c r="DP67" s="256"/>
    </row>
    <row r="68" spans="15:120" x14ac:dyDescent="0.15"/>
    <row r="69" spans="15:120" x14ac:dyDescent="0.15"/>
    <row r="70" spans="15:120" x14ac:dyDescent="0.15"/>
    <row r="71" spans="15:120" x14ac:dyDescent="0.15"/>
    <row r="72" spans="15:120" x14ac:dyDescent="0.15">
      <c r="DP72" s="256"/>
    </row>
    <row r="73" spans="15:120" x14ac:dyDescent="0.15">
      <c r="DP73" s="25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6"/>
      <c r="CX96" s="256"/>
      <c r="DC96" s="256"/>
      <c r="DH96" s="256"/>
    </row>
    <row r="97" spans="24:120" x14ac:dyDescent="0.15">
      <c r="CS97" s="256"/>
      <c r="CX97" s="256"/>
      <c r="DC97" s="256"/>
      <c r="DH97" s="256"/>
      <c r="DP97" s="257" t="s">
        <v>531</v>
      </c>
    </row>
    <row r="98" spans="24:120" hidden="1" x14ac:dyDescent="0.15">
      <c r="CS98" s="256"/>
      <c r="CX98" s="256"/>
      <c r="DC98" s="256"/>
      <c r="DH98" s="256"/>
    </row>
    <row r="99" spans="24:120" hidden="1" x14ac:dyDescent="0.15">
      <c r="CS99" s="256"/>
      <c r="CX99" s="256"/>
      <c r="DC99" s="256"/>
      <c r="DH99" s="256"/>
    </row>
    <row r="100" spans="24:120" hidden="1" x14ac:dyDescent="0.15"/>
    <row r="101" spans="24:120" ht="12" hidden="1" customHeight="1" x14ac:dyDescent="0.15">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x14ac:dyDescent="0.15">
      <c r="CU102" s="256"/>
      <c r="CZ102" s="256"/>
      <c r="DE102" s="256"/>
      <c r="DJ102" s="256"/>
      <c r="DM102" s="256"/>
    </row>
    <row r="103" spans="24:120" hidden="1" x14ac:dyDescent="0.15">
      <c r="CT103" s="256"/>
      <c r="CV103" s="256"/>
      <c r="CW103" s="256"/>
      <c r="CY103" s="256"/>
      <c r="DA103" s="256"/>
      <c r="DB103" s="256"/>
      <c r="DD103" s="256"/>
      <c r="DF103" s="256"/>
      <c r="DG103" s="256"/>
      <c r="DI103" s="256"/>
      <c r="DK103" s="256"/>
      <c r="DL103" s="256"/>
      <c r="DM103" s="256"/>
      <c r="DN103" s="256"/>
      <c r="DO103" s="256"/>
      <c r="DP103" s="256"/>
    </row>
    <row r="104" spans="24:120" hidden="1" x14ac:dyDescent="0.15">
      <c r="CV104" s="256"/>
      <c r="CW104" s="256"/>
      <c r="DA104" s="256"/>
      <c r="DB104" s="256"/>
      <c r="DF104" s="256"/>
      <c r="DG104" s="256"/>
      <c r="DK104" s="256"/>
      <c r="DL104" s="256"/>
      <c r="DN104" s="256"/>
      <c r="DO104" s="256"/>
      <c r="DP104" s="25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PdEuUTLabx6cP28w8YbkZRsA8LY3SSamHlgmx0SHTQ/fx5YTYH56pReWjtxHk89nO8SM9w+63OCiVkr6RmJw==" saltValue="eKNcU8wcgs2nxSt/W4Cf8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57" customWidth="1"/>
    <col min="117" max="16384" width="9" style="256" hidden="1"/>
  </cols>
  <sheetData>
    <row r="1" spans="2:116"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x14ac:dyDescent="0.15"/>
    <row r="3" spans="2:116" x14ac:dyDescent="0.15"/>
    <row r="4" spans="2:116" x14ac:dyDescent="0.15">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x14ac:dyDescent="0.15">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x14ac:dyDescent="0.15"/>
    <row r="20" spans="9:116" x14ac:dyDescent="0.15"/>
    <row r="21" spans="9:116" x14ac:dyDescent="0.15">
      <c r="DL21" s="256"/>
    </row>
    <row r="22" spans="9:116" x14ac:dyDescent="0.15">
      <c r="DI22" s="256"/>
      <c r="DJ22" s="256"/>
      <c r="DK22" s="256"/>
      <c r="DL22" s="256"/>
    </row>
    <row r="23" spans="9:116" x14ac:dyDescent="0.15">
      <c r="CY23" s="256"/>
      <c r="CZ23" s="256"/>
      <c r="DA23" s="256"/>
      <c r="DB23" s="256"/>
      <c r="DC23" s="256"/>
      <c r="DD23" s="256"/>
      <c r="DE23" s="256"/>
      <c r="DF23" s="256"/>
      <c r="DG23" s="256"/>
      <c r="DH23" s="256"/>
      <c r="DI23" s="256"/>
      <c r="DJ23" s="256"/>
      <c r="DK23" s="256"/>
      <c r="DL23" s="25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6"/>
      <c r="DA35" s="256"/>
      <c r="DB35" s="256"/>
      <c r="DC35" s="256"/>
      <c r="DD35" s="256"/>
      <c r="DE35" s="256"/>
      <c r="DF35" s="256"/>
      <c r="DG35" s="256"/>
      <c r="DH35" s="256"/>
      <c r="DI35" s="256"/>
      <c r="DJ35" s="256"/>
      <c r="DK35" s="256"/>
      <c r="DL35" s="256"/>
    </row>
    <row r="36" spans="15:116" x14ac:dyDescent="0.15"/>
    <row r="37" spans="15:116" x14ac:dyDescent="0.15">
      <c r="DL37" s="256"/>
    </row>
    <row r="38" spans="15:116" x14ac:dyDescent="0.15">
      <c r="DI38" s="256"/>
      <c r="DJ38" s="256"/>
      <c r="DK38" s="256"/>
      <c r="DL38" s="256"/>
    </row>
    <row r="39" spans="15:116" x14ac:dyDescent="0.15"/>
    <row r="40" spans="15:116" x14ac:dyDescent="0.15"/>
    <row r="41" spans="15:116" x14ac:dyDescent="0.15"/>
    <row r="42" spans="15:116" x14ac:dyDescent="0.15"/>
    <row r="43" spans="15:116" x14ac:dyDescent="0.15">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x14ac:dyDescent="0.15">
      <c r="DL44" s="256"/>
    </row>
    <row r="45" spans="15:116" x14ac:dyDescent="0.15"/>
    <row r="46" spans="15:116" x14ac:dyDescent="0.15">
      <c r="DA46" s="256"/>
      <c r="DB46" s="256"/>
      <c r="DC46" s="256"/>
      <c r="DD46" s="256"/>
      <c r="DE46" s="256"/>
      <c r="DF46" s="256"/>
      <c r="DG46" s="256"/>
      <c r="DH46" s="256"/>
      <c r="DI46" s="256"/>
      <c r="DJ46" s="256"/>
      <c r="DK46" s="256"/>
      <c r="DL46" s="256"/>
    </row>
    <row r="47" spans="15:116" x14ac:dyDescent="0.15"/>
    <row r="48" spans="15:116" x14ac:dyDescent="0.15"/>
    <row r="49" spans="104:116" x14ac:dyDescent="0.15"/>
    <row r="50" spans="104:116" x14ac:dyDescent="0.15">
      <c r="CZ50" s="256"/>
      <c r="DA50" s="256"/>
      <c r="DB50" s="256"/>
      <c r="DC50" s="256"/>
      <c r="DD50" s="256"/>
      <c r="DE50" s="256"/>
      <c r="DF50" s="256"/>
      <c r="DG50" s="256"/>
      <c r="DH50" s="256"/>
      <c r="DI50" s="256"/>
      <c r="DJ50" s="256"/>
      <c r="DK50" s="256"/>
      <c r="DL50" s="256"/>
    </row>
    <row r="51" spans="104:116" x14ac:dyDescent="0.15"/>
    <row r="52" spans="104:116" x14ac:dyDescent="0.15"/>
    <row r="53" spans="104:116" x14ac:dyDescent="0.15">
      <c r="DL53" s="25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6"/>
      <c r="DD67" s="256"/>
      <c r="DE67" s="256"/>
      <c r="DF67" s="256"/>
      <c r="DG67" s="256"/>
      <c r="DH67" s="256"/>
      <c r="DI67" s="256"/>
      <c r="DJ67" s="256"/>
      <c r="DK67" s="256"/>
      <c r="DL67" s="25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b9Eb/bU20Il5KaVoT1vMCqBjeZpfoUKODWa0xJd/VEheY803/o9cNjuH9SbT5HQj4LrlFx2AiLCv6v1U3ZdA==" saltValue="yq0y06pVLv5d0loRq/Gw9w==" spinCount="100000"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58" customWidth="1"/>
    <col min="37" max="44" width="17" style="258" customWidth="1"/>
    <col min="45" max="45" width="6.125" style="265" customWidth="1"/>
    <col min="46" max="46" width="3" style="263" customWidth="1"/>
    <col min="47" max="47" width="19.125" style="258" hidden="1" customWidth="1"/>
    <col min="48" max="52" width="12.625" style="258" hidden="1" customWidth="1"/>
    <col min="53" max="16384" width="8.625" style="258" hidden="1"/>
  </cols>
  <sheetData>
    <row r="1" spans="1:46" x14ac:dyDescent="0.15">
      <c r="AS1" s="259"/>
      <c r="AT1" s="259"/>
    </row>
    <row r="2" spans="1:46" x14ac:dyDescent="0.15">
      <c r="AS2" s="259"/>
      <c r="AT2" s="259"/>
    </row>
    <row r="3" spans="1:46" x14ac:dyDescent="0.15">
      <c r="AS3" s="259"/>
      <c r="AT3" s="259"/>
    </row>
    <row r="4" spans="1:46" x14ac:dyDescent="0.15">
      <c r="AS4" s="259"/>
      <c r="AT4" s="259"/>
    </row>
    <row r="5" spans="1:46" ht="17.25" x14ac:dyDescent="0.15">
      <c r="A5" s="260" t="s">
        <v>414</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x14ac:dyDescent="0.15">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415</v>
      </c>
      <c r="AL6" s="264"/>
      <c r="AM6" s="264"/>
      <c r="AN6" s="264"/>
      <c r="AO6" s="259"/>
      <c r="AP6" s="259"/>
      <c r="AQ6" s="259"/>
      <c r="AR6" s="259"/>
    </row>
    <row r="7" spans="1:46" x14ac:dyDescent="0.15">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92" t="s">
        <v>416</v>
      </c>
      <c r="AP7" s="269"/>
      <c r="AQ7" s="270" t="s">
        <v>417</v>
      </c>
      <c r="AR7" s="271"/>
    </row>
    <row r="8" spans="1:46" x14ac:dyDescent="0.15">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93"/>
      <c r="AP8" s="275" t="s">
        <v>418</v>
      </c>
      <c r="AQ8" s="276" t="s">
        <v>419</v>
      </c>
      <c r="AR8" s="277" t="s">
        <v>420</v>
      </c>
    </row>
    <row r="9" spans="1:46" x14ac:dyDescent="0.15">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206" t="s">
        <v>421</v>
      </c>
      <c r="AL9" s="1207"/>
      <c r="AM9" s="1207"/>
      <c r="AN9" s="1208"/>
      <c r="AO9" s="278">
        <v>12433670</v>
      </c>
      <c r="AP9" s="278">
        <v>58384</v>
      </c>
      <c r="AQ9" s="279">
        <v>56080</v>
      </c>
      <c r="AR9" s="280">
        <v>4.0999999999999996</v>
      </c>
    </row>
    <row r="10" spans="1:46" x14ac:dyDescent="0.15">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206" t="s">
        <v>422</v>
      </c>
      <c r="AL10" s="1207"/>
      <c r="AM10" s="1207"/>
      <c r="AN10" s="1208"/>
      <c r="AO10" s="281">
        <v>371680</v>
      </c>
      <c r="AP10" s="281">
        <v>1745</v>
      </c>
      <c r="AQ10" s="282">
        <v>3754</v>
      </c>
      <c r="AR10" s="283">
        <v>-53.5</v>
      </c>
    </row>
    <row r="11" spans="1:46" ht="13.5" customHeight="1" x14ac:dyDescent="0.15">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206" t="s">
        <v>423</v>
      </c>
      <c r="AL11" s="1207"/>
      <c r="AM11" s="1207"/>
      <c r="AN11" s="1208"/>
      <c r="AO11" s="281">
        <v>16704</v>
      </c>
      <c r="AP11" s="281">
        <v>78</v>
      </c>
      <c r="AQ11" s="282">
        <v>2189</v>
      </c>
      <c r="AR11" s="283">
        <v>-96.4</v>
      </c>
    </row>
    <row r="12" spans="1:46" ht="13.5" customHeight="1" x14ac:dyDescent="0.15">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206" t="s">
        <v>424</v>
      </c>
      <c r="AL12" s="1207"/>
      <c r="AM12" s="1207"/>
      <c r="AN12" s="1208"/>
      <c r="AO12" s="281">
        <v>3331</v>
      </c>
      <c r="AP12" s="281">
        <v>16</v>
      </c>
      <c r="AQ12" s="282">
        <v>1449</v>
      </c>
      <c r="AR12" s="283">
        <v>-98.9</v>
      </c>
    </row>
    <row r="13" spans="1:46" ht="13.5" customHeight="1" x14ac:dyDescent="0.15">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206" t="s">
        <v>425</v>
      </c>
      <c r="AL13" s="1207"/>
      <c r="AM13" s="1207"/>
      <c r="AN13" s="1208"/>
      <c r="AO13" s="281" t="s">
        <v>426</v>
      </c>
      <c r="AP13" s="281" t="s">
        <v>426</v>
      </c>
      <c r="AQ13" s="282">
        <v>54</v>
      </c>
      <c r="AR13" s="283" t="s">
        <v>426</v>
      </c>
    </row>
    <row r="14" spans="1:46" ht="13.5" customHeight="1" x14ac:dyDescent="0.15">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206" t="s">
        <v>427</v>
      </c>
      <c r="AL14" s="1207"/>
      <c r="AM14" s="1207"/>
      <c r="AN14" s="1208"/>
      <c r="AO14" s="281">
        <v>485784</v>
      </c>
      <c r="AP14" s="281">
        <v>2281</v>
      </c>
      <c r="AQ14" s="282">
        <v>1875</v>
      </c>
      <c r="AR14" s="283">
        <v>21.7</v>
      </c>
    </row>
    <row r="15" spans="1:46" ht="13.5" customHeight="1" x14ac:dyDescent="0.15">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206" t="s">
        <v>428</v>
      </c>
      <c r="AL15" s="1207"/>
      <c r="AM15" s="1207"/>
      <c r="AN15" s="1208"/>
      <c r="AO15" s="281">
        <v>320961</v>
      </c>
      <c r="AP15" s="281">
        <v>1507</v>
      </c>
      <c r="AQ15" s="282">
        <v>1160</v>
      </c>
      <c r="AR15" s="283">
        <v>29.9</v>
      </c>
    </row>
    <row r="16" spans="1:46" x14ac:dyDescent="0.15">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209" t="s">
        <v>429</v>
      </c>
      <c r="AL16" s="1210"/>
      <c r="AM16" s="1210"/>
      <c r="AN16" s="1211"/>
      <c r="AO16" s="281">
        <v>-754022</v>
      </c>
      <c r="AP16" s="281">
        <v>-3541</v>
      </c>
      <c r="AQ16" s="282">
        <v>-3977</v>
      </c>
      <c r="AR16" s="283">
        <v>-11</v>
      </c>
    </row>
    <row r="17" spans="1:46" x14ac:dyDescent="0.15">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1209" t="s">
        <v>140</v>
      </c>
      <c r="AL17" s="1210"/>
      <c r="AM17" s="1210"/>
      <c r="AN17" s="1211"/>
      <c r="AO17" s="281">
        <v>12878108</v>
      </c>
      <c r="AP17" s="281">
        <v>60471</v>
      </c>
      <c r="AQ17" s="282">
        <v>62584</v>
      </c>
      <c r="AR17" s="283">
        <v>-3.4</v>
      </c>
    </row>
    <row r="18" spans="1:46" x14ac:dyDescent="0.15">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4"/>
      <c r="AR18" s="284"/>
    </row>
    <row r="19" spans="1:46" x14ac:dyDescent="0.15">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430</v>
      </c>
      <c r="AL19" s="259"/>
      <c r="AM19" s="259"/>
      <c r="AN19" s="259"/>
      <c r="AO19" s="259"/>
      <c r="AP19" s="259"/>
      <c r="AQ19" s="259"/>
      <c r="AR19" s="259"/>
    </row>
    <row r="20" spans="1:46" x14ac:dyDescent="0.15">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5"/>
      <c r="AL20" s="286"/>
      <c r="AM20" s="286"/>
      <c r="AN20" s="287"/>
      <c r="AO20" s="288" t="s">
        <v>431</v>
      </c>
      <c r="AP20" s="289" t="s">
        <v>432</v>
      </c>
      <c r="AQ20" s="290" t="s">
        <v>433</v>
      </c>
      <c r="AR20" s="291"/>
    </row>
    <row r="21" spans="1:46" s="297" customFormat="1" x14ac:dyDescent="0.15">
      <c r="A21" s="292"/>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203" t="s">
        <v>434</v>
      </c>
      <c r="AL21" s="1204"/>
      <c r="AM21" s="1204"/>
      <c r="AN21" s="1205"/>
      <c r="AO21" s="293">
        <v>6.96</v>
      </c>
      <c r="AP21" s="294">
        <v>6.17</v>
      </c>
      <c r="AQ21" s="295">
        <v>0.79</v>
      </c>
      <c r="AR21" s="264"/>
      <c r="AS21" s="296"/>
      <c r="AT21" s="292"/>
    </row>
    <row r="22" spans="1:46" s="297" customFormat="1" x14ac:dyDescent="0.15">
      <c r="A22" s="292"/>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203" t="s">
        <v>435</v>
      </c>
      <c r="AL22" s="1204"/>
      <c r="AM22" s="1204"/>
      <c r="AN22" s="1205"/>
      <c r="AO22" s="298">
        <v>99.4</v>
      </c>
      <c r="AP22" s="299">
        <v>100.1</v>
      </c>
      <c r="AQ22" s="300">
        <v>-0.7</v>
      </c>
      <c r="AR22" s="284"/>
      <c r="AS22" s="296"/>
      <c r="AT22" s="292"/>
    </row>
    <row r="23" spans="1:46" s="297" customFormat="1" x14ac:dyDescent="0.15">
      <c r="A23" s="292"/>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4"/>
      <c r="AQ23" s="284"/>
      <c r="AR23" s="284"/>
      <c r="AS23" s="296"/>
      <c r="AT23" s="292"/>
    </row>
    <row r="24" spans="1:46" s="297" customFormat="1" x14ac:dyDescent="0.15">
      <c r="A24" s="292"/>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264" t="s">
        <v>495</v>
      </c>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84"/>
      <c r="AQ26" s="284"/>
      <c r="AR26" s="284"/>
      <c r="AS26" s="264"/>
      <c r="AT26" s="264"/>
    </row>
    <row r="27" spans="1:46" x14ac:dyDescent="0.15">
      <c r="A27" s="305" t="s">
        <v>436</v>
      </c>
      <c r="AO27" s="259"/>
      <c r="AP27" s="259"/>
      <c r="AQ27" s="259"/>
      <c r="AR27" s="259"/>
      <c r="AS27" s="259"/>
      <c r="AT27" s="259"/>
    </row>
    <row r="28" spans="1:46" ht="17.25" x14ac:dyDescent="0.15">
      <c r="A28" s="260" t="s">
        <v>437</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6"/>
    </row>
    <row r="29" spans="1:46" x14ac:dyDescent="0.15">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438</v>
      </c>
      <c r="AL29" s="264"/>
      <c r="AM29" s="264"/>
      <c r="AN29" s="264"/>
      <c r="AO29" s="259"/>
      <c r="AP29" s="259"/>
      <c r="AQ29" s="259"/>
      <c r="AR29" s="259"/>
      <c r="AS29" s="307"/>
    </row>
    <row r="30" spans="1:46" x14ac:dyDescent="0.15">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92" t="s">
        <v>416</v>
      </c>
      <c r="AP30" s="269"/>
      <c r="AQ30" s="270" t="s">
        <v>417</v>
      </c>
      <c r="AR30" s="271"/>
    </row>
    <row r="31" spans="1:46" x14ac:dyDescent="0.15">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93"/>
      <c r="AP31" s="275" t="s">
        <v>418</v>
      </c>
      <c r="AQ31" s="276" t="s">
        <v>419</v>
      </c>
      <c r="AR31" s="277" t="s">
        <v>420</v>
      </c>
    </row>
    <row r="32" spans="1:46" ht="27" customHeight="1" x14ac:dyDescent="0.15">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94" t="s">
        <v>439</v>
      </c>
      <c r="AL32" s="1195"/>
      <c r="AM32" s="1195"/>
      <c r="AN32" s="1196"/>
      <c r="AO32" s="308">
        <v>7081258</v>
      </c>
      <c r="AP32" s="308">
        <v>33251</v>
      </c>
      <c r="AQ32" s="309">
        <v>31427</v>
      </c>
      <c r="AR32" s="310">
        <v>5.8</v>
      </c>
    </row>
    <row r="33" spans="1:46" ht="13.5" customHeight="1" x14ac:dyDescent="0.15">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94" t="s">
        <v>440</v>
      </c>
      <c r="AL33" s="1195"/>
      <c r="AM33" s="1195"/>
      <c r="AN33" s="1196"/>
      <c r="AO33" s="308" t="s">
        <v>426</v>
      </c>
      <c r="AP33" s="308" t="s">
        <v>426</v>
      </c>
      <c r="AQ33" s="309">
        <v>3</v>
      </c>
      <c r="AR33" s="310" t="s">
        <v>426</v>
      </c>
    </row>
    <row r="34" spans="1:46" ht="27" customHeight="1" x14ac:dyDescent="0.15">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94" t="s">
        <v>441</v>
      </c>
      <c r="AL34" s="1195"/>
      <c r="AM34" s="1195"/>
      <c r="AN34" s="1196"/>
      <c r="AO34" s="308" t="s">
        <v>426</v>
      </c>
      <c r="AP34" s="308" t="s">
        <v>426</v>
      </c>
      <c r="AQ34" s="309">
        <v>30</v>
      </c>
      <c r="AR34" s="310" t="s">
        <v>426</v>
      </c>
    </row>
    <row r="35" spans="1:46" ht="27" customHeight="1" x14ac:dyDescent="0.15">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94" t="s">
        <v>442</v>
      </c>
      <c r="AL35" s="1195"/>
      <c r="AM35" s="1195"/>
      <c r="AN35" s="1196"/>
      <c r="AO35" s="308">
        <v>2092151</v>
      </c>
      <c r="AP35" s="308">
        <v>9824</v>
      </c>
      <c r="AQ35" s="309">
        <v>10730</v>
      </c>
      <c r="AR35" s="310">
        <v>-8.4</v>
      </c>
    </row>
    <row r="36" spans="1:46" ht="27" customHeight="1" x14ac:dyDescent="0.15">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94" t="s">
        <v>443</v>
      </c>
      <c r="AL36" s="1195"/>
      <c r="AM36" s="1195"/>
      <c r="AN36" s="1196"/>
      <c r="AO36" s="308" t="s">
        <v>426</v>
      </c>
      <c r="AP36" s="308" t="s">
        <v>426</v>
      </c>
      <c r="AQ36" s="309">
        <v>463</v>
      </c>
      <c r="AR36" s="310" t="s">
        <v>426</v>
      </c>
    </row>
    <row r="37" spans="1:46" ht="13.5" customHeight="1" x14ac:dyDescent="0.15">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94" t="s">
        <v>496</v>
      </c>
      <c r="AL37" s="1195"/>
      <c r="AM37" s="1195"/>
      <c r="AN37" s="1196"/>
      <c r="AO37" s="308">
        <v>11098</v>
      </c>
      <c r="AP37" s="308">
        <v>52</v>
      </c>
      <c r="AQ37" s="309">
        <v>1052</v>
      </c>
      <c r="AR37" s="310">
        <v>-95.1</v>
      </c>
    </row>
    <row r="38" spans="1:46" ht="27" customHeight="1" x14ac:dyDescent="0.15">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97" t="s">
        <v>444</v>
      </c>
      <c r="AL38" s="1198"/>
      <c r="AM38" s="1198"/>
      <c r="AN38" s="1199"/>
      <c r="AO38" s="311" t="s">
        <v>426</v>
      </c>
      <c r="AP38" s="311" t="s">
        <v>426</v>
      </c>
      <c r="AQ38" s="312">
        <v>1</v>
      </c>
      <c r="AR38" s="300" t="s">
        <v>426</v>
      </c>
      <c r="AS38" s="307"/>
    </row>
    <row r="39" spans="1:46" x14ac:dyDescent="0.15">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97" t="s">
        <v>445</v>
      </c>
      <c r="AL39" s="1198"/>
      <c r="AM39" s="1198"/>
      <c r="AN39" s="1199"/>
      <c r="AO39" s="308">
        <v>-928452</v>
      </c>
      <c r="AP39" s="308">
        <v>-4360</v>
      </c>
      <c r="AQ39" s="309">
        <v>-7904</v>
      </c>
      <c r="AR39" s="310">
        <v>-44.8</v>
      </c>
      <c r="AS39" s="307"/>
    </row>
    <row r="40" spans="1:46" ht="27" customHeight="1" x14ac:dyDescent="0.15">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94" t="s">
        <v>446</v>
      </c>
      <c r="AL40" s="1195"/>
      <c r="AM40" s="1195"/>
      <c r="AN40" s="1196"/>
      <c r="AO40" s="308">
        <v>-6487590</v>
      </c>
      <c r="AP40" s="308">
        <v>-30463</v>
      </c>
      <c r="AQ40" s="309">
        <v>-27308</v>
      </c>
      <c r="AR40" s="310">
        <v>11.6</v>
      </c>
      <c r="AS40" s="307"/>
    </row>
    <row r="41" spans="1:46" x14ac:dyDescent="0.15">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200" t="s">
        <v>227</v>
      </c>
      <c r="AL41" s="1201"/>
      <c r="AM41" s="1201"/>
      <c r="AN41" s="1202"/>
      <c r="AO41" s="308">
        <v>1768465</v>
      </c>
      <c r="AP41" s="308">
        <v>8304</v>
      </c>
      <c r="AQ41" s="309">
        <v>8493</v>
      </c>
      <c r="AR41" s="310">
        <v>-2.2000000000000002</v>
      </c>
      <c r="AS41" s="307"/>
    </row>
    <row r="42" spans="1:46" x14ac:dyDescent="0.15">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3" t="s">
        <v>497</v>
      </c>
      <c r="AL42" s="259"/>
      <c r="AM42" s="259"/>
      <c r="AN42" s="259"/>
      <c r="AO42" s="259"/>
      <c r="AP42" s="259"/>
      <c r="AQ42" s="284"/>
      <c r="AR42" s="284"/>
      <c r="AS42" s="307"/>
    </row>
    <row r="43" spans="1:46" x14ac:dyDescent="0.15">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4"/>
      <c r="AQ43" s="284"/>
      <c r="AR43" s="259"/>
      <c r="AS43" s="307"/>
    </row>
    <row r="44" spans="1:46" x14ac:dyDescent="0.15">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4"/>
      <c r="AR44" s="259"/>
    </row>
    <row r="45" spans="1:46" x14ac:dyDescent="0.1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5"/>
      <c r="AR45" s="261"/>
      <c r="AS45" s="261"/>
      <c r="AT45" s="259"/>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9"/>
    </row>
    <row r="47" spans="1:46" ht="17.25" customHeight="1" x14ac:dyDescent="0.15">
      <c r="A47" s="317" t="s">
        <v>447</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x14ac:dyDescent="0.15">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8" t="s">
        <v>448</v>
      </c>
      <c r="AL48" s="318"/>
      <c r="AM48" s="318"/>
      <c r="AN48" s="318"/>
      <c r="AO48" s="318"/>
      <c r="AP48" s="318"/>
      <c r="AQ48" s="319"/>
      <c r="AR48" s="318"/>
    </row>
    <row r="49" spans="1:44" ht="13.5" customHeight="1" x14ac:dyDescent="0.15">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0"/>
      <c r="AL49" s="321"/>
      <c r="AM49" s="1187" t="s">
        <v>416</v>
      </c>
      <c r="AN49" s="1189" t="s">
        <v>449</v>
      </c>
      <c r="AO49" s="1190"/>
      <c r="AP49" s="1190"/>
      <c r="AQ49" s="1190"/>
      <c r="AR49" s="1191"/>
    </row>
    <row r="50" spans="1:44" x14ac:dyDescent="0.15">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2"/>
      <c r="AL50" s="323"/>
      <c r="AM50" s="1188"/>
      <c r="AN50" s="324" t="s">
        <v>450</v>
      </c>
      <c r="AO50" s="325" t="s">
        <v>451</v>
      </c>
      <c r="AP50" s="326" t="s">
        <v>452</v>
      </c>
      <c r="AQ50" s="327" t="s">
        <v>453</v>
      </c>
      <c r="AR50" s="328" t="s">
        <v>454</v>
      </c>
    </row>
    <row r="51" spans="1:44" x14ac:dyDescent="0.15">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0" t="s">
        <v>455</v>
      </c>
      <c r="AL51" s="321"/>
      <c r="AM51" s="329">
        <v>9014530</v>
      </c>
      <c r="AN51" s="330">
        <v>42713</v>
      </c>
      <c r="AO51" s="331">
        <v>-10.3</v>
      </c>
      <c r="AP51" s="332">
        <v>41235</v>
      </c>
      <c r="AQ51" s="333">
        <v>5.6</v>
      </c>
      <c r="AR51" s="334">
        <v>-15.9</v>
      </c>
    </row>
    <row r="52" spans="1:44" x14ac:dyDescent="0.15">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5"/>
      <c r="AL52" s="336" t="s">
        <v>456</v>
      </c>
      <c r="AM52" s="337">
        <v>5277837</v>
      </c>
      <c r="AN52" s="338">
        <v>25007</v>
      </c>
      <c r="AO52" s="339">
        <v>14.6</v>
      </c>
      <c r="AP52" s="340">
        <v>22086</v>
      </c>
      <c r="AQ52" s="341">
        <v>4.2</v>
      </c>
      <c r="AR52" s="342">
        <v>10.4</v>
      </c>
    </row>
    <row r="53" spans="1:44" x14ac:dyDescent="0.15">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0" t="s">
        <v>457</v>
      </c>
      <c r="AL53" s="321"/>
      <c r="AM53" s="329">
        <v>12997055</v>
      </c>
      <c r="AN53" s="330">
        <v>61511</v>
      </c>
      <c r="AO53" s="331">
        <v>44</v>
      </c>
      <c r="AP53" s="332">
        <v>41862</v>
      </c>
      <c r="AQ53" s="333">
        <v>1.5</v>
      </c>
      <c r="AR53" s="334">
        <v>42.5</v>
      </c>
    </row>
    <row r="54" spans="1:44" x14ac:dyDescent="0.15">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5"/>
      <c r="AL54" s="336" t="s">
        <v>456</v>
      </c>
      <c r="AM54" s="337">
        <v>6955830</v>
      </c>
      <c r="AN54" s="338">
        <v>32920</v>
      </c>
      <c r="AO54" s="339">
        <v>31.6</v>
      </c>
      <c r="AP54" s="340">
        <v>23710</v>
      </c>
      <c r="AQ54" s="341">
        <v>7.4</v>
      </c>
      <c r="AR54" s="342">
        <v>24.2</v>
      </c>
    </row>
    <row r="55" spans="1:44" x14ac:dyDescent="0.15">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0" t="s">
        <v>458</v>
      </c>
      <c r="AL55" s="321"/>
      <c r="AM55" s="329">
        <v>14597533</v>
      </c>
      <c r="AN55" s="330">
        <v>68920</v>
      </c>
      <c r="AO55" s="331">
        <v>12</v>
      </c>
      <c r="AP55" s="332">
        <v>43554</v>
      </c>
      <c r="AQ55" s="333">
        <v>4</v>
      </c>
      <c r="AR55" s="334">
        <v>8</v>
      </c>
    </row>
    <row r="56" spans="1:44" x14ac:dyDescent="0.15">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5"/>
      <c r="AL56" s="336" t="s">
        <v>456</v>
      </c>
      <c r="AM56" s="337">
        <v>5687882</v>
      </c>
      <c r="AN56" s="338">
        <v>26855</v>
      </c>
      <c r="AO56" s="339">
        <v>-18.399999999999999</v>
      </c>
      <c r="AP56" s="340">
        <v>24811</v>
      </c>
      <c r="AQ56" s="341">
        <v>4.5999999999999996</v>
      </c>
      <c r="AR56" s="342">
        <v>-23</v>
      </c>
    </row>
    <row r="57" spans="1:44" x14ac:dyDescent="0.15">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0" t="s">
        <v>459</v>
      </c>
      <c r="AL57" s="321"/>
      <c r="AM57" s="329">
        <v>9385611</v>
      </c>
      <c r="AN57" s="330">
        <v>44262</v>
      </c>
      <c r="AO57" s="331">
        <v>-35.799999999999997</v>
      </c>
      <c r="AP57" s="332">
        <v>42581</v>
      </c>
      <c r="AQ57" s="333">
        <v>-2.2000000000000002</v>
      </c>
      <c r="AR57" s="334">
        <v>-33.6</v>
      </c>
    </row>
    <row r="58" spans="1:44" x14ac:dyDescent="0.15">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5"/>
      <c r="AL58" s="336" t="s">
        <v>456</v>
      </c>
      <c r="AM58" s="337">
        <v>5420339</v>
      </c>
      <c r="AN58" s="338">
        <v>25562</v>
      </c>
      <c r="AO58" s="339">
        <v>-4.8</v>
      </c>
      <c r="AP58" s="340">
        <v>24354</v>
      </c>
      <c r="AQ58" s="341">
        <v>-1.8</v>
      </c>
      <c r="AR58" s="342">
        <v>-3</v>
      </c>
    </row>
    <row r="59" spans="1:44" x14ac:dyDescent="0.15">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0" t="s">
        <v>460</v>
      </c>
      <c r="AL59" s="321"/>
      <c r="AM59" s="329">
        <v>8660491</v>
      </c>
      <c r="AN59" s="330">
        <v>40666</v>
      </c>
      <c r="AO59" s="331">
        <v>-8.1</v>
      </c>
      <c r="AP59" s="332">
        <v>45426</v>
      </c>
      <c r="AQ59" s="333">
        <v>6.7</v>
      </c>
      <c r="AR59" s="334">
        <v>-14.8</v>
      </c>
    </row>
    <row r="60" spans="1:44" x14ac:dyDescent="0.15">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5"/>
      <c r="AL60" s="336" t="s">
        <v>456</v>
      </c>
      <c r="AM60" s="337">
        <v>4938661</v>
      </c>
      <c r="AN60" s="338">
        <v>23190</v>
      </c>
      <c r="AO60" s="339">
        <v>-9.3000000000000007</v>
      </c>
      <c r="AP60" s="340">
        <v>24508</v>
      </c>
      <c r="AQ60" s="341">
        <v>0.6</v>
      </c>
      <c r="AR60" s="342">
        <v>-9.9</v>
      </c>
    </row>
    <row r="61" spans="1:44" x14ac:dyDescent="0.15">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0" t="s">
        <v>461</v>
      </c>
      <c r="AL61" s="343"/>
      <c r="AM61" s="344">
        <v>10931044</v>
      </c>
      <c r="AN61" s="345">
        <v>51614</v>
      </c>
      <c r="AO61" s="346">
        <v>0.4</v>
      </c>
      <c r="AP61" s="347">
        <v>42932</v>
      </c>
      <c r="AQ61" s="348">
        <v>3.1</v>
      </c>
      <c r="AR61" s="334">
        <v>-2.7</v>
      </c>
    </row>
    <row r="62" spans="1:44" x14ac:dyDescent="0.15">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5"/>
      <c r="AL62" s="336" t="s">
        <v>456</v>
      </c>
      <c r="AM62" s="337">
        <v>5656110</v>
      </c>
      <c r="AN62" s="338">
        <v>26707</v>
      </c>
      <c r="AO62" s="339">
        <v>2.7</v>
      </c>
      <c r="AP62" s="340">
        <v>23894</v>
      </c>
      <c r="AQ62" s="341">
        <v>3</v>
      </c>
      <c r="AR62" s="342">
        <v>-0.3</v>
      </c>
    </row>
    <row r="63" spans="1:44" x14ac:dyDescent="0.15">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x14ac:dyDescent="0.15">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x14ac:dyDescent="0.15">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9"/>
      <c r="AL67" s="259"/>
      <c r="AM67" s="259"/>
      <c r="AN67" s="259"/>
      <c r="AO67" s="259"/>
      <c r="AP67" s="259"/>
      <c r="AQ67" s="259"/>
      <c r="AR67" s="259"/>
      <c r="AS67" s="259"/>
      <c r="AT67" s="259"/>
    </row>
    <row r="68" spans="1:46" ht="13.5" hidden="1" customHeight="1" x14ac:dyDescent="0.15">
      <c r="AK68" s="259"/>
      <c r="AL68" s="259"/>
      <c r="AM68" s="259"/>
      <c r="AN68" s="259"/>
      <c r="AO68" s="259"/>
      <c r="AP68" s="259"/>
      <c r="AQ68" s="259"/>
      <c r="AR68" s="259"/>
    </row>
    <row r="69" spans="1:46" ht="13.5" hidden="1" customHeight="1" x14ac:dyDescent="0.15">
      <c r="AK69" s="259"/>
      <c r="AL69" s="259"/>
      <c r="AM69" s="259"/>
      <c r="AN69" s="259"/>
      <c r="AO69" s="259"/>
      <c r="AP69" s="259"/>
      <c r="AQ69" s="259"/>
      <c r="AR69" s="259"/>
    </row>
    <row r="70" spans="1:46" hidden="1" x14ac:dyDescent="0.15">
      <c r="AK70" s="259"/>
      <c r="AL70" s="259"/>
      <c r="AM70" s="259"/>
      <c r="AN70" s="259"/>
      <c r="AO70" s="259"/>
      <c r="AP70" s="259"/>
      <c r="AQ70" s="259"/>
      <c r="AR70" s="259"/>
    </row>
    <row r="71" spans="1:46" hidden="1" x14ac:dyDescent="0.15">
      <c r="AK71" s="259"/>
      <c r="AL71" s="259"/>
      <c r="AM71" s="259"/>
      <c r="AN71" s="259"/>
      <c r="AO71" s="259"/>
      <c r="AP71" s="259"/>
      <c r="AQ71" s="259"/>
      <c r="AR71" s="259"/>
    </row>
    <row r="72" spans="1:46" hidden="1" x14ac:dyDescent="0.15">
      <c r="AK72" s="259"/>
      <c r="AL72" s="259"/>
      <c r="AM72" s="259"/>
      <c r="AN72" s="259"/>
      <c r="AO72" s="259"/>
      <c r="AP72" s="259"/>
      <c r="AQ72" s="259"/>
      <c r="AR72" s="259"/>
    </row>
    <row r="73" spans="1:46" hidden="1" x14ac:dyDescent="0.15">
      <c r="AK73" s="259"/>
      <c r="AL73" s="259"/>
      <c r="AM73" s="259"/>
      <c r="AN73" s="259"/>
      <c r="AO73" s="259"/>
      <c r="AP73" s="259"/>
      <c r="AQ73" s="259"/>
      <c r="AR73" s="259"/>
    </row>
    <row r="74" spans="1:46" hidden="1" x14ac:dyDescent="0.15"/>
  </sheetData>
  <sheetProtection algorithmName="SHA-512" hashValue="0vfH22V4/7Qye/rAjx467EZyCsgviTm1ZTyqautKfdZVU2FksAQUR1KZViA9jHTQx8+/PUiFiy2BmfOhJu3k8A==" saltValue="4ayvL9AxiWknJIzk8W3j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57" customWidth="1"/>
    <col min="126" max="16384" width="9" style="256" hidden="1"/>
  </cols>
  <sheetData>
    <row r="1" spans="2:125" ht="13.5" customHeight="1"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x14ac:dyDescent="0.15">
      <c r="B2" s="256"/>
      <c r="DG2" s="256"/>
    </row>
    <row r="3" spans="2:125" x14ac:dyDescent="0.1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x14ac:dyDescent="0.15"/>
    <row r="5" spans="2:125" x14ac:dyDescent="0.15"/>
    <row r="6" spans="2:125" x14ac:dyDescent="0.15"/>
    <row r="7" spans="2:125" x14ac:dyDescent="0.15"/>
    <row r="8" spans="2:125" x14ac:dyDescent="0.15"/>
    <row r="9" spans="2:125" x14ac:dyDescent="0.15">
      <c r="DU9" s="25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6"/>
    </row>
    <row r="18" spans="125:125" x14ac:dyDescent="0.15"/>
    <row r="19" spans="125:125" x14ac:dyDescent="0.15"/>
    <row r="20" spans="125:125" x14ac:dyDescent="0.15">
      <c r="DU20" s="256"/>
    </row>
    <row r="21" spans="125:125" x14ac:dyDescent="0.15">
      <c r="DU21" s="25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6"/>
    </row>
    <row r="29" spans="125:125" x14ac:dyDescent="0.15"/>
    <row r="30" spans="125:125" x14ac:dyDescent="0.15"/>
    <row r="31" spans="125:125" x14ac:dyDescent="0.15"/>
    <row r="32" spans="125:125" x14ac:dyDescent="0.15"/>
    <row r="33" spans="2:125" x14ac:dyDescent="0.15">
      <c r="B33" s="256"/>
      <c r="G33" s="256"/>
      <c r="I33" s="256"/>
    </row>
    <row r="34" spans="2:125" x14ac:dyDescent="0.15">
      <c r="C34" s="256"/>
      <c r="P34" s="256"/>
      <c r="DE34" s="256"/>
      <c r="DH34" s="256"/>
    </row>
    <row r="35" spans="2:125" x14ac:dyDescent="0.15">
      <c r="D35" s="256"/>
      <c r="E35" s="256"/>
      <c r="DG35" s="256"/>
      <c r="DJ35" s="256"/>
      <c r="DP35" s="256"/>
      <c r="DQ35" s="256"/>
      <c r="DR35" s="256"/>
      <c r="DS35" s="256"/>
      <c r="DT35" s="256"/>
      <c r="DU35" s="256"/>
    </row>
    <row r="36" spans="2:125" x14ac:dyDescent="0.15">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x14ac:dyDescent="0.15">
      <c r="DU37" s="256"/>
    </row>
    <row r="38" spans="2:125" x14ac:dyDescent="0.15">
      <c r="DT38" s="256"/>
      <c r="DU38" s="256"/>
    </row>
    <row r="39" spans="2:125" x14ac:dyDescent="0.15"/>
    <row r="40" spans="2:125" x14ac:dyDescent="0.15">
      <c r="DH40" s="256"/>
    </row>
    <row r="41" spans="2:125" x14ac:dyDescent="0.15">
      <c r="DE41" s="256"/>
    </row>
    <row r="42" spans="2:125" x14ac:dyDescent="0.15">
      <c r="DG42" s="256"/>
      <c r="DJ42" s="256"/>
    </row>
    <row r="43" spans="2:125" x14ac:dyDescent="0.15">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x14ac:dyDescent="0.15">
      <c r="DU44" s="256"/>
    </row>
    <row r="45" spans="2:125" x14ac:dyDescent="0.15"/>
    <row r="46" spans="2:125" x14ac:dyDescent="0.15"/>
    <row r="47" spans="2:125" x14ac:dyDescent="0.15"/>
    <row r="48" spans="2:125" x14ac:dyDescent="0.15">
      <c r="DT48" s="256"/>
      <c r="DU48" s="256"/>
    </row>
    <row r="49" spans="120:125" x14ac:dyDescent="0.15">
      <c r="DU49" s="256"/>
    </row>
    <row r="50" spans="120:125" x14ac:dyDescent="0.15">
      <c r="DU50" s="256"/>
    </row>
    <row r="51" spans="120:125" x14ac:dyDescent="0.15">
      <c r="DP51" s="256"/>
      <c r="DQ51" s="256"/>
      <c r="DR51" s="256"/>
      <c r="DS51" s="256"/>
      <c r="DT51" s="256"/>
      <c r="DU51" s="256"/>
    </row>
    <row r="52" spans="120:125" x14ac:dyDescent="0.15"/>
    <row r="53" spans="120:125" x14ac:dyDescent="0.15"/>
    <row r="54" spans="120:125" x14ac:dyDescent="0.15">
      <c r="DU54" s="256"/>
    </row>
    <row r="55" spans="120:125" x14ac:dyDescent="0.15"/>
    <row r="56" spans="120:125" x14ac:dyDescent="0.15"/>
    <row r="57" spans="120:125" x14ac:dyDescent="0.15"/>
    <row r="58" spans="120:125" x14ac:dyDescent="0.15">
      <c r="DU58" s="256"/>
    </row>
    <row r="59" spans="120:125" x14ac:dyDescent="0.15"/>
    <row r="60" spans="120:125" x14ac:dyDescent="0.15"/>
    <row r="61" spans="120:125" x14ac:dyDescent="0.15"/>
    <row r="62" spans="120:125" x14ac:dyDescent="0.15"/>
    <row r="63" spans="120:125" x14ac:dyDescent="0.15">
      <c r="DU63" s="256"/>
    </row>
    <row r="64" spans="120:125" x14ac:dyDescent="0.15">
      <c r="DT64" s="256"/>
      <c r="DU64" s="256"/>
    </row>
    <row r="65" spans="123:125" x14ac:dyDescent="0.15"/>
    <row r="66" spans="123:125" x14ac:dyDescent="0.15"/>
    <row r="67" spans="123:125" x14ac:dyDescent="0.15"/>
    <row r="68" spans="123:125" x14ac:dyDescent="0.15"/>
    <row r="69" spans="123:125" x14ac:dyDescent="0.15">
      <c r="DS69" s="256"/>
      <c r="DT69" s="256"/>
      <c r="DU69" s="25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6"/>
    </row>
    <row r="83" spans="116:125" x14ac:dyDescent="0.15">
      <c r="DM83" s="256"/>
      <c r="DN83" s="256"/>
      <c r="DO83" s="256"/>
      <c r="DP83" s="256"/>
      <c r="DQ83" s="256"/>
      <c r="DR83" s="256"/>
      <c r="DS83" s="256"/>
      <c r="DT83" s="256"/>
      <c r="DU83" s="256"/>
    </row>
    <row r="84" spans="116:125" x14ac:dyDescent="0.15"/>
    <row r="85" spans="116:125" x14ac:dyDescent="0.15"/>
    <row r="86" spans="116:125" x14ac:dyDescent="0.15"/>
    <row r="87" spans="116:125" x14ac:dyDescent="0.15"/>
    <row r="88" spans="116:125" x14ac:dyDescent="0.15">
      <c r="DU88" s="25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6"/>
      <c r="DT94" s="256"/>
      <c r="DU94" s="256"/>
    </row>
    <row r="95" spans="116:125" ht="13.5" customHeight="1" x14ac:dyDescent="0.15">
      <c r="DU95" s="25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6"/>
    </row>
    <row r="102" spans="124:125" ht="13.5" customHeight="1" x14ac:dyDescent="0.15"/>
    <row r="103" spans="124:125" ht="13.5" customHeight="1" x14ac:dyDescent="0.15"/>
    <row r="104" spans="124:125" ht="13.5" customHeight="1" x14ac:dyDescent="0.15">
      <c r="DT104" s="256"/>
      <c r="DU104" s="25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PJltqWU6CZfs5yG7bBV2IDmpRC79Jb0R4Qoo9mFLBjpoh9qa/VJYCS1cOye/5I+4dfx8Nu2mM+xWIVmS7HqZg==" saltValue="fkGIl5TWJBxgWJ382EwDbw=="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57" customWidth="1"/>
    <col min="126" max="142" width="0" style="256" hidden="1" customWidth="1"/>
    <col min="143" max="16384" width="9" style="256" hidden="1"/>
  </cols>
  <sheetData>
    <row r="1" spans="1:125" ht="13.5" customHeight="1"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x14ac:dyDescent="0.15">
      <c r="B2" s="256"/>
      <c r="T2" s="256"/>
    </row>
    <row r="3" spans="1:125" x14ac:dyDescent="0.1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6"/>
      <c r="G33" s="256"/>
      <c r="I33" s="256"/>
    </row>
    <row r="34" spans="2:125" x14ac:dyDescent="0.15">
      <c r="C34" s="256"/>
      <c r="P34" s="256"/>
      <c r="R34" s="256"/>
      <c r="U34" s="256"/>
    </row>
    <row r="35" spans="2:125" x14ac:dyDescent="0.15">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x14ac:dyDescent="0.15">
      <c r="F36" s="256"/>
      <c r="H36" s="256"/>
      <c r="J36" s="256"/>
      <c r="K36" s="256"/>
      <c r="L36" s="256"/>
      <c r="M36" s="256"/>
      <c r="N36" s="256"/>
      <c r="O36" s="256"/>
      <c r="Q36" s="256"/>
      <c r="S36" s="256"/>
      <c r="V36" s="256"/>
    </row>
    <row r="37" spans="2:125" x14ac:dyDescent="0.15"/>
    <row r="38" spans="2:125" x14ac:dyDescent="0.15"/>
    <row r="39" spans="2:125" x14ac:dyDescent="0.15"/>
    <row r="40" spans="2:125" x14ac:dyDescent="0.15">
      <c r="U40" s="256"/>
    </row>
    <row r="41" spans="2:125" x14ac:dyDescent="0.15">
      <c r="R41" s="256"/>
    </row>
    <row r="42" spans="2:125" x14ac:dyDescent="0.15">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x14ac:dyDescent="0.15">
      <c r="Q43" s="256"/>
      <c r="S43" s="256"/>
      <c r="V43" s="25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464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OcQ9miZcuBsIKtokNpNoxej/F+rkezAEg8Nps6lV66NcurDn3lc64PbQ4j0pJX58NfYLUVQHkaKqc82ImH85g==" saltValue="J6pLpsaN8qDRfvTGM0LVjA=="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465</v>
      </c>
      <c r="G46" s="8" t="s">
        <v>466</v>
      </c>
      <c r="H46" s="8" t="s">
        <v>467</v>
      </c>
      <c r="I46" s="8" t="s">
        <v>468</v>
      </c>
      <c r="J46" s="9" t="s">
        <v>469</v>
      </c>
    </row>
    <row r="47" spans="2:10" ht="57.75" customHeight="1" x14ac:dyDescent="0.15">
      <c r="B47" s="10"/>
      <c r="C47" s="1212" t="s">
        <v>3</v>
      </c>
      <c r="D47" s="1212"/>
      <c r="E47" s="1213"/>
      <c r="F47" s="11">
        <v>18.739999999999998</v>
      </c>
      <c r="G47" s="12">
        <v>13.64</v>
      </c>
      <c r="H47" s="12">
        <v>16.05</v>
      </c>
      <c r="I47" s="12">
        <v>14.54</v>
      </c>
      <c r="J47" s="13">
        <v>12.17</v>
      </c>
    </row>
    <row r="48" spans="2:10" ht="57.75" customHeight="1" x14ac:dyDescent="0.15">
      <c r="B48" s="14"/>
      <c r="C48" s="1214" t="s">
        <v>4</v>
      </c>
      <c r="D48" s="1214"/>
      <c r="E48" s="1215"/>
      <c r="F48" s="15">
        <v>6.84</v>
      </c>
      <c r="G48" s="16">
        <v>5.99</v>
      </c>
      <c r="H48" s="16">
        <v>6.22</v>
      </c>
      <c r="I48" s="16">
        <v>4.68</v>
      </c>
      <c r="J48" s="17">
        <v>5.42</v>
      </c>
    </row>
    <row r="49" spans="2:10" ht="57.75" customHeight="1" thickBot="1" x14ac:dyDescent="0.2">
      <c r="B49" s="18"/>
      <c r="C49" s="1216" t="s">
        <v>5</v>
      </c>
      <c r="D49" s="1216"/>
      <c r="E49" s="1217"/>
      <c r="F49" s="19" t="s">
        <v>470</v>
      </c>
      <c r="G49" s="20" t="s">
        <v>471</v>
      </c>
      <c r="H49" s="20" t="s">
        <v>472</v>
      </c>
      <c r="I49" s="20" t="s">
        <v>473</v>
      </c>
      <c r="J49" s="21" t="s">
        <v>474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y+r+xJw2EO/TUcqTwAgpmTM8yedgINT3DsIDwNL647zXwMOwgyLzjOoMgAuA6AuCAxahz/sdQuPPlHS5OfpuA==" saltValue="0uEFBZslWXMFf1cDU5HA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根岸 哲也</dc:creator>
  <cp:lastModifiedBy>Windows ユーザー</cp:lastModifiedBy>
  <cp:lastPrinted>2019-07-12T03:08:12Z</cp:lastPrinted>
  <dcterms:created xsi:type="dcterms:W3CDTF">2019-10-28T04:11:14Z</dcterms:created>
  <dcterms:modified xsi:type="dcterms:W3CDTF">2019-10-28T04:11:15Z</dcterms:modified>
</cp:coreProperties>
</file>