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ホームページに掲載\R8\2 勤務表\R8\"/>
    </mc:Choice>
  </mc:AlternateContent>
  <xr:revisionPtr revIDLastSave="0" documentId="13_ncr:1_{D0297FDF-5200-4057-AA95-C7927B671E31}" xr6:coauthVersionLast="47" xr6:coauthVersionMax="47" xr10:uidLastSave="{00000000-0000-0000-0000-000000000000}"/>
  <bookViews>
    <workbookView xWindow="-100" yWindow="-100" windowWidth="21467" windowHeight="11443" activeTab="3"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記入方法!$B$1:$Q$80</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5" i="11"/>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Z75" i="11"/>
  <c r="Y75" i="11"/>
  <c r="X75" i="11"/>
  <c r="W75" i="11"/>
  <c r="V75" i="11"/>
  <c r="U75" i="11"/>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T19" i="11"/>
  <c r="AT20" i="11" s="1"/>
  <c r="AS19" i="11"/>
  <c r="AS20" i="11" s="1"/>
  <c r="AR19" i="11"/>
  <c r="AR20" i="11" s="1"/>
  <c r="AD19" i="11"/>
  <c r="AD20" i="11" s="1"/>
  <c r="AC19" i="11"/>
  <c r="AC20" i="11" s="1"/>
  <c r="AB19" i="11"/>
  <c r="AB20" i="11" s="1"/>
  <c r="AY18" i="11"/>
  <c r="AY19" i="11" s="1"/>
  <c r="AY20" i="11" s="1"/>
  <c r="AX18" i="11"/>
  <c r="AX19" i="11" s="1"/>
  <c r="AX20" i="11" s="1"/>
  <c r="AW18" i="11"/>
  <c r="AW19" i="11" s="1"/>
  <c r="AW20" i="11" s="1"/>
  <c r="AZ16" i="11"/>
  <c r="AD2" i="11"/>
  <c r="AM19" i="11" s="1"/>
  <c r="AM20" i="11" s="1"/>
  <c r="AZ177" i="12"/>
  <c r="AY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T19" i="12"/>
  <c r="AT20" i="12" s="1"/>
  <c r="AS19" i="12"/>
  <c r="AS20" i="12" s="1"/>
  <c r="AR19" i="12"/>
  <c r="AR20" i="12" s="1"/>
  <c r="AQ19" i="12"/>
  <c r="AQ20" i="12" s="1"/>
  <c r="AP19" i="12"/>
  <c r="AP20" i="12" s="1"/>
  <c r="AE19" i="12"/>
  <c r="AE20" i="12" s="1"/>
  <c r="AD19" i="12"/>
  <c r="AD20" i="12" s="1"/>
  <c r="AC19" i="12"/>
  <c r="AC20" i="12" s="1"/>
  <c r="Z19" i="12"/>
  <c r="Z20" i="12" s="1"/>
  <c r="V19" i="12"/>
  <c r="V20" i="12" s="1"/>
  <c r="U19" i="12"/>
  <c r="U20" i="12" s="1"/>
  <c r="AY18" i="12"/>
  <c r="AY19" i="12" s="1"/>
  <c r="AY20" i="12" s="1"/>
  <c r="AX18" i="12"/>
  <c r="AX19" i="12" s="1"/>
  <c r="AX20" i="12" s="1"/>
  <c r="AW18" i="12"/>
  <c r="AW19" i="12" s="1"/>
  <c r="AW20" i="12" s="1"/>
  <c r="AZ16" i="12"/>
  <c r="AD2" i="12"/>
  <c r="AN19" i="12" s="1"/>
  <c r="AN20" i="12"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5" i="8"/>
  <c r="AY75" i="8"/>
  <c r="AX75" i="8"/>
  <c r="AW75" i="8"/>
  <c r="AV75" i="8"/>
  <c r="AU75" i="8"/>
  <c r="AT75" i="8"/>
  <c r="AS75" i="8"/>
  <c r="AR75" i="8"/>
  <c r="AQ75" i="8"/>
  <c r="AP75" i="8"/>
  <c r="AO75" i="8"/>
  <c r="AN75" i="8"/>
  <c r="AM75" i="8"/>
  <c r="AL75" i="8"/>
  <c r="AK75" i="8"/>
  <c r="AJ75" i="8"/>
  <c r="AI75" i="8"/>
  <c r="AH75" i="8"/>
  <c r="AG75" i="8"/>
  <c r="AF75" i="8"/>
  <c r="AE75" i="8"/>
  <c r="AD75" i="8"/>
  <c r="AC75" i="8"/>
  <c r="AB75" i="8"/>
  <c r="AA75" i="8"/>
  <c r="Z75" i="8"/>
  <c r="Y75" i="8"/>
  <c r="X75" i="8"/>
  <c r="W75" i="8"/>
  <c r="V75" i="8"/>
  <c r="U75" i="8"/>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L19" i="8"/>
  <c r="AL20" i="8" s="1"/>
  <c r="Z19" i="8"/>
  <c r="Z20" i="8" s="1"/>
  <c r="AY18" i="8"/>
  <c r="AY19" i="8" s="1"/>
  <c r="AY20" i="8" s="1"/>
  <c r="AX18" i="8"/>
  <c r="AX19" i="8" s="1"/>
  <c r="AX20" i="8" s="1"/>
  <c r="AW18" i="8"/>
  <c r="AW19" i="8" s="1"/>
  <c r="AW20" i="8" s="1"/>
  <c r="AZ16" i="8"/>
  <c r="AD2" i="8"/>
  <c r="AK19" i="8" s="1"/>
  <c r="AK20" i="8" s="1"/>
  <c r="AE19" i="11" l="1"/>
  <c r="AE20" i="11" s="1"/>
  <c r="AF19" i="11"/>
  <c r="AF20" i="11" s="1"/>
  <c r="AH19" i="11"/>
  <c r="AH20" i="11" s="1"/>
  <c r="AI19" i="11"/>
  <c r="AI20" i="11" s="1"/>
  <c r="AN19" i="11"/>
  <c r="AN20" i="11" s="1"/>
  <c r="U19" i="11"/>
  <c r="U20" i="11" s="1"/>
  <c r="AO19" i="11"/>
  <c r="AO20" i="11" s="1"/>
  <c r="V19" i="11"/>
  <c r="V20" i="11" s="1"/>
  <c r="AP19" i="11"/>
  <c r="AP20" i="11" s="1"/>
  <c r="AU19" i="11"/>
  <c r="AU20" i="11" s="1"/>
  <c r="BC8" i="11"/>
  <c r="AG19" i="11"/>
  <c r="AG20" i="11" s="1"/>
  <c r="W19" i="11"/>
  <c r="W20" i="11" s="1"/>
  <c r="AQ19" i="11"/>
  <c r="AQ20" i="11" s="1"/>
  <c r="AF19" i="12"/>
  <c r="AF20" i="12" s="1"/>
  <c r="AG19" i="12"/>
  <c r="AG20" i="12" s="1"/>
  <c r="AH19" i="12"/>
  <c r="AH20" i="12" s="1"/>
  <c r="AL19" i="12"/>
  <c r="AL20" i="12" s="1"/>
  <c r="AO19" i="12"/>
  <c r="AO20" i="12" s="1"/>
  <c r="X19" i="11"/>
  <c r="X20" i="11" s="1"/>
  <c r="AJ19" i="11"/>
  <c r="AJ20" i="11" s="1"/>
  <c r="AV19" i="11"/>
  <c r="AV20" i="11" s="1"/>
  <c r="Y19" i="11"/>
  <c r="Y20" i="11" s="1"/>
  <c r="AK19" i="11"/>
  <c r="AK20" i="11" s="1"/>
  <c r="Z19" i="11"/>
  <c r="Z20" i="11" s="1"/>
  <c r="AL19" i="11"/>
  <c r="AL20" i="11" s="1"/>
  <c r="AA19" i="11"/>
  <c r="AA20" i="11" s="1"/>
  <c r="W19" i="12"/>
  <c r="W20" i="12" s="1"/>
  <c r="AI19" i="12"/>
  <c r="AI20" i="12" s="1"/>
  <c r="AU19" i="12"/>
  <c r="AU20" i="12" s="1"/>
  <c r="X19" i="12"/>
  <c r="X20" i="12" s="1"/>
  <c r="AJ19" i="12"/>
  <c r="AJ20" i="12" s="1"/>
  <c r="AV19" i="12"/>
  <c r="AV20" i="12" s="1"/>
  <c r="Y19" i="12"/>
  <c r="Y20" i="12" s="1"/>
  <c r="AK19" i="12"/>
  <c r="AK20" i="12" s="1"/>
  <c r="AA19" i="12"/>
  <c r="AA20" i="12" s="1"/>
  <c r="AM19" i="12"/>
  <c r="AM20" i="12" s="1"/>
  <c r="BC8" i="12"/>
  <c r="AB19" i="12"/>
  <c r="AB20" i="12" s="1"/>
  <c r="AM19" i="8"/>
  <c r="AM20" i="8" s="1"/>
  <c r="BC8" i="8"/>
  <c r="AB19" i="8"/>
  <c r="AB20" i="8" s="1"/>
  <c r="AN19" i="8"/>
  <c r="AN20" i="8" s="1"/>
  <c r="AC19" i="8"/>
  <c r="AC20" i="8" s="1"/>
  <c r="AO19" i="8"/>
  <c r="AO20" i="8" s="1"/>
  <c r="AD19" i="8"/>
  <c r="AD20" i="8" s="1"/>
  <c r="AP19" i="8"/>
  <c r="AP20" i="8" s="1"/>
  <c r="AE19" i="8"/>
  <c r="AE20" i="8" s="1"/>
  <c r="AQ19" i="8"/>
  <c r="AQ20" i="8" s="1"/>
  <c r="AF19" i="8"/>
  <c r="AF20" i="8" s="1"/>
  <c r="AR19" i="8"/>
  <c r="AR20" i="8" s="1"/>
  <c r="U19" i="8"/>
  <c r="U20" i="8" s="1"/>
  <c r="AG19" i="8"/>
  <c r="AG20" i="8" s="1"/>
  <c r="AS19" i="8"/>
  <c r="AS20" i="8" s="1"/>
  <c r="V19" i="8"/>
  <c r="V20" i="8" s="1"/>
  <c r="AH19" i="8"/>
  <c r="AH20" i="8" s="1"/>
  <c r="AT19" i="8"/>
  <c r="AT20" i="8" s="1"/>
  <c r="AA19" i="8"/>
  <c r="AA20" i="8" s="1"/>
  <c r="W19" i="8"/>
  <c r="W20" i="8" s="1"/>
  <c r="AI19" i="8"/>
  <c r="AI20" i="8" s="1"/>
  <c r="AU19" i="8"/>
  <c r="AU20" i="8" s="1"/>
  <c r="X19" i="8"/>
  <c r="X20" i="8" s="1"/>
  <c r="AJ19" i="8"/>
  <c r="AJ20" i="8" s="1"/>
  <c r="AV19" i="8"/>
  <c r="AV20" i="8" s="1"/>
  <c r="Y19" i="8"/>
  <c r="Y20" i="8" s="1"/>
</calcChain>
</file>

<file path=xl/sharedStrings.xml><?xml version="1.0" encoding="utf-8"?>
<sst xmlns="http://schemas.openxmlformats.org/spreadsheetml/2006/main" count="1816" uniqueCount="254">
  <si>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</si>
  <si>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</si>
  <si>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</si>
  <si>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</si>
  <si>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</si>
  <si>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</si>
  <si>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</si>
  <si>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</si>
  <si>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</si>
  <si>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</si>
  <si>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</si>
  <si>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</si>
  <si>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</si>
  <si>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</si>
  <si>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</si>
  <si>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</si>
  <si>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</si>
  <si>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</si>
  <si>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</si>
  <si>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</si>
  <si>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</si>
  <si>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</si>
  <si>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</si>
  <si>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</si>
  <si>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</si>
  <si>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</si>
  <si>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</si>
  <si>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</si>
  <si>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</si>
  <si>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</si>
  <si>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</si>
  <si>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</si>
  <si>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</si>
  <si>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</si>
  <si>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</si>
  <si>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</si>
  <si>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</si>
  <si>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</si>
  <si>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</si>
  <si>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</si>
  <si>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</si>
  <si>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</si>
  <si>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</si>
  <si>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</si>
  <si>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</si>
  <si>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</si>
  <si>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</si>
  <si>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</si>
  <si>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</si>
  <si>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</si>
  <si>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</si>
  <si>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</si>
  <si>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</si>
  <si>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</si>
  <si>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</si>
  <si>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</si>
  <si>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</si>
  <si>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</si>
  <si>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</si>
  <si>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</si>
  <si>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</si>
  <si>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</si>
  <si>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</si>
  <si>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</si>
  <si>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</si>
  <si>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</si>
  <si>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</si>
  <si>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</si>
  <si>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</si>
  <si>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</si>
  <si>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</si>
  <si>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</si>
  <si>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</si>
  <si>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</si>
  <si>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</si>
  <si>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</si>
  <si>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</si>
  <si>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</si>
  <si>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</si>
  <si>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</si>
  <si>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</si>
  <si>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</si>
  <si>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</si>
  <si>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</si>
  <si>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</si>
  <si>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</si>
  <si>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</si>
  <si>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</si>
  <si>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</si>
  <si>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</si>
  <si>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</si>
  <si>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</si>
  <si>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</si>
  <si>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</si>
  <si>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</si>
  <si>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</si>
  <si>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</si>
  <si>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</si>
  <si>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</si>
  <si>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</si>
  <si>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</si>
  <si>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</si>
  <si>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</si>
  <si>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</si>
  <si>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</si>
  <si>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</si>
  <si>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</si>
  <si>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</si>
  <si>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</si>
  <si>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</si>
  <si>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</si>
  <si>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</si>
  <si>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</si>
  <si>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</si>
  <si>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</si>
  <si>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</si>
  <si>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</si>
  <si>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</si>
  <si>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</si>
  <si>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</si>
  <si>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</si>
  <si>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</si>
  <si>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</si>
  <si>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</si>
  <si>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</si>
  <si>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</si>
  <si>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</si>
  <si>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</si>
  <si>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</si>
  <si>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</si>
  <si>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</si>
  <si>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</si>
  <si>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</si>
  <si>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</si>
  <si>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</si>
  <si>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</si>
  <si>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</si>
  <si>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</si>
  <si>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</si>
  <si>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</si>
  <si>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</si>
  <si>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</si>
  <si>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</si>
  <si>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</si>
  <si>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</si>
  <si>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</si>
  <si>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</si>
  <si>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</si>
  <si>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</si>
  <si>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</si>
  <si>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</si>
  <si>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</si>
  <si>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</si>
  <si>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</si>
  <si>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</si>
  <si>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</si>
  <si>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</si>
  <si>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</si>
  <si>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</si>
  <si>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</si>
  <si>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</si>
  <si>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</si>
  <si>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</si>
  <si>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</si>
  <si>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</si>
  <si>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</si>
  <si>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</si>
  <si>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</si>
  <si>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</si>
  <si>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</si>
  <si>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</si>
  <si>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</si>
  <si>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</si>
  <si>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</si>
  <si>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</si>
  <si>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</si>
  <si>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</si>
  <si>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</si>
  <si>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</si>
  <si>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</si>
  <si>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</si>
  <si>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</si>
  <si>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</si>
  <si>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</si>
  <si>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</si>
  <si>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</si>
  <si>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</si>
  <si>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</si>
  <si>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</si>
  <si>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</si>
  <si>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</si>
  <si>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</si>
  <si>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</si>
  <si>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</si>
  <si>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</si>
  <si>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</si>
  <si>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</si>
  <si>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</si>
  <si>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</si>
  <si>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</si>
  <si>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</si>
  <si>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</si>
  <si>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</si>
  <si>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</si>
  <si>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</si>
  <si>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</si>
  <si>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</si>
  <si>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</si>
  <si>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</si>
  <si>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</si>
  <si>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</si>
  <si>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</si>
  <si>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</si>
  <si>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</si>
  <si>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</si>
  <si>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</si>
  <si>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</si>
  <si>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</si>
  <si>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</si>
  <si>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</si>
  <si>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</si>
  <si>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</si>
  <si>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</si>
  <si>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</si>
  <si>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</si>
  <si>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</si>
  <si>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</si>
  <si>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</si>
  <si>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</si>
  <si>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</si>
  <si>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</si>
  <si>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</si>
  <si>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</si>
  <si>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</si>
  <si>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</si>
  <si>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</si>
  <si>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</si>
  <si>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</si>
  <si>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</si>
  <si>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</si>
  <si>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</si>
  <si>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</si>
  <si>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</si>
  <si>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</si>
  <si>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</si>
  <si>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</si>
  <si>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</si>
  <si>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</si>
  <si>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</si>
  <si>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</si>
  <si>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</si>
  <si>
    <t>　(1) 事業所における常勤の従業者が勤務すべき時間数を入力してください。</t>
    <phoneticPr fontId="2"/>
  </si>
  <si>
    <t>　(2) 通いサービスの利用者数（前年度の平均値：前年度の全利用者等の延数を当該前年度の日数で除して得た数。小数点第２位以下を切り上げ）を入力してください。</t>
    <phoneticPr fontId="2"/>
  </si>
  <si>
    <t>実績</t>
    <rPh sb="0" eb="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</si>
</sst>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69</xdr:row>
      <xdr:rowOff>38100</xdr:rowOff>
    </xdr:from>
    <xdr:to>
      <xdr:col>16</xdr:col>
      <xdr:colOff>114300</xdr:colOff>
      <xdr:row>78</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view="pageBreakPreview" topLeftCell="E1" zoomScaleNormal="55" zoomScaleSheetLayoutView="100" workbookViewId="0">
      <selection activeCell="BC4" sqref="BC4:BF4"/>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250</v>
      </c>
      <c r="D1" s="5"/>
      <c r="E1" s="5"/>
      <c r="F1" s="5"/>
      <c r="G1" s="5"/>
      <c r="H1" s="5"/>
      <c r="K1" s="7" t="s">
        <v>0</v>
      </c>
      <c r="N1" s="5"/>
      <c r="O1" s="5"/>
      <c r="P1" s="5"/>
      <c r="Q1" s="5"/>
      <c r="R1" s="5"/>
      <c r="S1" s="5"/>
      <c r="T1" s="5"/>
      <c r="U1" s="5"/>
      <c r="AQ1" s="9" t="s">
        <v>30</v>
      </c>
      <c r="AR1" s="281" t="s">
        <v>194</v>
      </c>
      <c r="AS1" s="282"/>
      <c r="AT1" s="282"/>
      <c r="AU1" s="282"/>
      <c r="AV1" s="282"/>
      <c r="AW1" s="282"/>
      <c r="AX1" s="282"/>
      <c r="AY1" s="282"/>
      <c r="AZ1" s="282"/>
      <c r="BA1" s="282"/>
      <c r="BB1" s="282"/>
      <c r="BC1" s="282"/>
      <c r="BD1" s="282"/>
      <c r="BE1" s="282"/>
      <c r="BF1" s="282"/>
      <c r="BG1" s="282"/>
      <c r="BH1" s="9" t="s">
        <v>2</v>
      </c>
    </row>
    <row r="2" spans="2:65" s="8" customFormat="1" ht="20.25" customHeight="1" x14ac:dyDescent="0.5">
      <c r="H2" s="7"/>
      <c r="K2" s="7"/>
      <c r="L2" s="7"/>
      <c r="N2" s="9"/>
      <c r="O2" s="9"/>
      <c r="P2" s="9"/>
      <c r="Q2" s="9"/>
      <c r="R2" s="9"/>
      <c r="S2" s="9"/>
      <c r="T2" s="9"/>
      <c r="U2" s="9"/>
      <c r="Z2" s="112" t="s">
        <v>27</v>
      </c>
      <c r="AA2" s="283">
        <v>8</v>
      </c>
      <c r="AB2" s="283"/>
      <c r="AC2" s="112" t="s">
        <v>28</v>
      </c>
      <c r="AD2" s="284">
        <f>IF(AA2=0,"",YEAR(DATE(2018+AA2,1,1)))</f>
        <v>2026</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85" t="s">
        <v>184</v>
      </c>
      <c r="BD3" s="286"/>
      <c r="BE3" s="286"/>
      <c r="BF3" s="287"/>
      <c r="BG3" s="9"/>
    </row>
    <row r="4" spans="2:65" s="8" customFormat="1" ht="20.25" customHeight="1" x14ac:dyDescent="0.5">
      <c r="H4" s="7"/>
      <c r="K4" s="7"/>
      <c r="M4" s="9"/>
      <c r="N4" s="9"/>
      <c r="O4" s="9"/>
      <c r="P4" s="9"/>
      <c r="Q4" s="9"/>
      <c r="R4" s="9"/>
      <c r="S4" s="9"/>
      <c r="AA4" s="35"/>
      <c r="AB4" s="35"/>
      <c r="AC4" s="36"/>
      <c r="AD4" s="37"/>
      <c r="AE4" s="36"/>
      <c r="BB4" s="38" t="s">
        <v>154</v>
      </c>
      <c r="BC4" s="285" t="s">
        <v>253</v>
      </c>
      <c r="BD4" s="286"/>
      <c r="BE4" s="286"/>
      <c r="BF4" s="287"/>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190</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216</v>
      </c>
      <c r="AO10" s="66"/>
      <c r="AP10" s="77"/>
      <c r="AQ10" s="66"/>
      <c r="AR10" s="70"/>
      <c r="AS10" s="70"/>
      <c r="AT10" s="77"/>
      <c r="AU10" s="66"/>
      <c r="AV10" s="78"/>
      <c r="AW10" s="78"/>
      <c r="AX10" s="78"/>
      <c r="AY10" s="66"/>
      <c r="AZ10" s="66"/>
      <c r="BA10" s="67" t="s">
        <v>234</v>
      </c>
      <c r="BB10" s="66"/>
      <c r="BC10" s="259">
        <v>9</v>
      </c>
      <c r="BD10" s="260"/>
      <c r="BE10" s="2" t="s">
        <v>217</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00" t="s">
        <v>20</v>
      </c>
      <c r="C16" s="291" t="s">
        <v>219</v>
      </c>
      <c r="D16" s="292"/>
      <c r="E16" s="303"/>
      <c r="F16" s="114"/>
      <c r="G16" s="33"/>
      <c r="H16" s="306" t="s">
        <v>220</v>
      </c>
      <c r="I16" s="309" t="s">
        <v>221</v>
      </c>
      <c r="J16" s="292"/>
      <c r="K16" s="292"/>
      <c r="L16" s="303"/>
      <c r="M16" s="309" t="s">
        <v>222</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223</v>
      </c>
      <c r="AJ16" s="116"/>
      <c r="AK16" s="116"/>
      <c r="AL16" s="116"/>
      <c r="AM16" s="116"/>
      <c r="AN16" s="116" t="s">
        <v>186</v>
      </c>
      <c r="AO16" s="116"/>
      <c r="AP16" s="118"/>
      <c r="AQ16" s="117"/>
      <c r="AR16" s="116" t="s">
        <v>185</v>
      </c>
      <c r="AS16" s="116"/>
      <c r="AT16" s="116"/>
      <c r="AU16" s="116"/>
      <c r="AV16" s="116"/>
      <c r="AW16" s="116"/>
      <c r="AX16" s="116"/>
      <c r="AY16" s="119"/>
      <c r="AZ16" s="312" t="str">
        <f>IF(BC3="計画","(11)1～4週目の勤務時間数合計","(11)1か月の勤務時間数　合計")</f>
        <v>(11)1か月の勤務時間数　合計</v>
      </c>
      <c r="BA16" s="313"/>
      <c r="BB16" s="318" t="s">
        <v>224</v>
      </c>
      <c r="BC16" s="319"/>
      <c r="BD16" s="291" t="s">
        <v>225</v>
      </c>
      <c r="BE16" s="292"/>
      <c r="BF16" s="292"/>
      <c r="BG16" s="292"/>
      <c r="BH16" s="293"/>
    </row>
    <row r="17" spans="2:60" ht="20.25" customHeight="1" x14ac:dyDescent="0.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5">
      <c r="B19" s="301"/>
      <c r="C19" s="294"/>
      <c r="D19" s="295"/>
      <c r="E19" s="304"/>
      <c r="F19" s="120"/>
      <c r="G19" s="32"/>
      <c r="H19" s="307"/>
      <c r="I19" s="310"/>
      <c r="J19" s="295"/>
      <c r="K19" s="295"/>
      <c r="L19" s="304"/>
      <c r="M19" s="310"/>
      <c r="N19" s="295"/>
      <c r="O19" s="304"/>
      <c r="P19" s="310"/>
      <c r="Q19" s="295"/>
      <c r="R19" s="295"/>
      <c r="S19" s="295"/>
      <c r="T19" s="296"/>
      <c r="U19" s="126">
        <f>WEEKDAY(DATE($AD$2,$AH$2,1))</f>
        <v>4</v>
      </c>
      <c r="V19" s="127">
        <f>WEEKDAY(DATE($AD$2,$AH$2,2))</f>
        <v>5</v>
      </c>
      <c r="W19" s="127">
        <f>WEEKDAY(DATE($AD$2,$AH$2,3))</f>
        <v>6</v>
      </c>
      <c r="X19" s="127">
        <f>WEEKDAY(DATE($AD$2,$AH$2,4))</f>
        <v>7</v>
      </c>
      <c r="Y19" s="127">
        <f>WEEKDAY(DATE($AD$2,$AH$2,5))</f>
        <v>1</v>
      </c>
      <c r="Z19" s="127">
        <f>WEEKDAY(DATE($AD$2,$AH$2,6))</f>
        <v>2</v>
      </c>
      <c r="AA19" s="128">
        <f>WEEKDAY(DATE($AD$2,$AH$2,7))</f>
        <v>3</v>
      </c>
      <c r="AB19" s="129">
        <f>WEEKDAY(DATE($AD$2,$AH$2,8))</f>
        <v>4</v>
      </c>
      <c r="AC19" s="127">
        <f>WEEKDAY(DATE($AD$2,$AH$2,9))</f>
        <v>5</v>
      </c>
      <c r="AD19" s="127">
        <f>WEEKDAY(DATE($AD$2,$AH$2,10))</f>
        <v>6</v>
      </c>
      <c r="AE19" s="127">
        <f>WEEKDAY(DATE($AD$2,$AH$2,11))</f>
        <v>7</v>
      </c>
      <c r="AF19" s="127">
        <f>WEEKDAY(DATE($AD$2,$AH$2,12))</f>
        <v>1</v>
      </c>
      <c r="AG19" s="127">
        <f>WEEKDAY(DATE($AD$2,$AH$2,13))</f>
        <v>2</v>
      </c>
      <c r="AH19" s="128">
        <f>WEEKDAY(DATE($AD$2,$AH$2,14))</f>
        <v>3</v>
      </c>
      <c r="AI19" s="129">
        <f>WEEKDAY(DATE($AD$2,$AH$2,15))</f>
        <v>4</v>
      </c>
      <c r="AJ19" s="127">
        <f>WEEKDAY(DATE($AD$2,$AH$2,16))</f>
        <v>5</v>
      </c>
      <c r="AK19" s="127">
        <f>WEEKDAY(DATE($AD$2,$AH$2,17))</f>
        <v>6</v>
      </c>
      <c r="AL19" s="127">
        <f>WEEKDAY(DATE($AD$2,$AH$2,18))</f>
        <v>7</v>
      </c>
      <c r="AM19" s="127">
        <f>WEEKDAY(DATE($AD$2,$AH$2,19))</f>
        <v>1</v>
      </c>
      <c r="AN19" s="127">
        <f>WEEKDAY(DATE($AD$2,$AH$2,20))</f>
        <v>2</v>
      </c>
      <c r="AO19" s="128">
        <f>WEEKDAY(DATE($AD$2,$AH$2,21))</f>
        <v>3</v>
      </c>
      <c r="AP19" s="129">
        <f>WEEKDAY(DATE($AD$2,$AH$2,22))</f>
        <v>4</v>
      </c>
      <c r="AQ19" s="127">
        <f>WEEKDAY(DATE($AD$2,$AH$2,23))</f>
        <v>5</v>
      </c>
      <c r="AR19" s="127">
        <f>WEEKDAY(DATE($AD$2,$AH$2,24))</f>
        <v>6</v>
      </c>
      <c r="AS19" s="127">
        <f>WEEKDAY(DATE($AD$2,$AH$2,25))</f>
        <v>7</v>
      </c>
      <c r="AT19" s="127">
        <f>WEEKDAY(DATE($AD$2,$AH$2,26))</f>
        <v>1</v>
      </c>
      <c r="AU19" s="127">
        <f>WEEKDAY(DATE($AD$2,$AH$2,27))</f>
        <v>2</v>
      </c>
      <c r="AV19" s="128">
        <f>WEEKDAY(DATE($AD$2,$AH$2,28))</f>
        <v>3</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5000000000000004">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水</v>
      </c>
      <c r="V20" s="134" t="str">
        <f t="shared" ref="V20:AV20" si="0">IF(V19=1,"日",IF(V19=2,"月",IF(V19=3,"火",IF(V19=4,"水",IF(V19=5,"木",IF(V19=6,"金","土"))))))</f>
        <v>木</v>
      </c>
      <c r="W20" s="134" t="str">
        <f t="shared" si="0"/>
        <v>金</v>
      </c>
      <c r="X20" s="134" t="str">
        <f t="shared" si="0"/>
        <v>土</v>
      </c>
      <c r="Y20" s="134" t="str">
        <f t="shared" si="0"/>
        <v>日</v>
      </c>
      <c r="Z20" s="134" t="str">
        <f t="shared" si="0"/>
        <v>月</v>
      </c>
      <c r="AA20" s="135" t="str">
        <f t="shared" si="0"/>
        <v>火</v>
      </c>
      <c r="AB20" s="136" t="str">
        <f>IF(AB19=1,"日",IF(AB19=2,"月",IF(AB19=3,"火",IF(AB19=4,"水",IF(AB19=5,"木",IF(AB19=6,"金","土"))))))</f>
        <v>水</v>
      </c>
      <c r="AC20" s="134" t="str">
        <f t="shared" si="0"/>
        <v>木</v>
      </c>
      <c r="AD20" s="134" t="str">
        <f t="shared" si="0"/>
        <v>金</v>
      </c>
      <c r="AE20" s="134" t="str">
        <f t="shared" si="0"/>
        <v>土</v>
      </c>
      <c r="AF20" s="134" t="str">
        <f t="shared" si="0"/>
        <v>日</v>
      </c>
      <c r="AG20" s="134" t="str">
        <f t="shared" si="0"/>
        <v>月</v>
      </c>
      <c r="AH20" s="135" t="str">
        <f t="shared" si="0"/>
        <v>火</v>
      </c>
      <c r="AI20" s="136" t="str">
        <f>IF(AI19=1,"日",IF(AI19=2,"月",IF(AI19=3,"火",IF(AI19=4,"水",IF(AI19=5,"木",IF(AI19=6,"金","土"))))))</f>
        <v>水</v>
      </c>
      <c r="AJ20" s="134" t="str">
        <f t="shared" si="0"/>
        <v>木</v>
      </c>
      <c r="AK20" s="134" t="str">
        <f t="shared" si="0"/>
        <v>金</v>
      </c>
      <c r="AL20" s="134" t="str">
        <f t="shared" si="0"/>
        <v>土</v>
      </c>
      <c r="AM20" s="134" t="str">
        <f t="shared" si="0"/>
        <v>日</v>
      </c>
      <c r="AN20" s="134" t="str">
        <f t="shared" si="0"/>
        <v>月</v>
      </c>
      <c r="AO20" s="135" t="str">
        <f t="shared" si="0"/>
        <v>火</v>
      </c>
      <c r="AP20" s="136" t="str">
        <f>IF(AP19=1,"日",IF(AP19=2,"月",IF(AP19=3,"火",IF(AP19=4,"水",IF(AP19=5,"木",IF(AP19=6,"金","土"))))))</f>
        <v>水</v>
      </c>
      <c r="AQ20" s="134" t="str">
        <f t="shared" si="0"/>
        <v>木</v>
      </c>
      <c r="AR20" s="134" t="str">
        <f t="shared" si="0"/>
        <v>金</v>
      </c>
      <c r="AS20" s="134" t="str">
        <f t="shared" si="0"/>
        <v>土</v>
      </c>
      <c r="AT20" s="134" t="str">
        <f t="shared" si="0"/>
        <v>日</v>
      </c>
      <c r="AU20" s="134" t="str">
        <f t="shared" si="0"/>
        <v>月</v>
      </c>
      <c r="AV20" s="135" t="str">
        <f t="shared" si="0"/>
        <v>火</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187</v>
      </c>
      <c r="W21" s="197" t="s">
        <v>187</v>
      </c>
      <c r="X21" s="197"/>
      <c r="Y21" s="197" t="s">
        <v>41</v>
      </c>
      <c r="Z21" s="197" t="s">
        <v>41</v>
      </c>
      <c r="AA21" s="198"/>
      <c r="AB21" s="199" t="s">
        <v>41</v>
      </c>
      <c r="AC21" s="197"/>
      <c r="AD21" s="197" t="s">
        <v>187</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157</v>
      </c>
      <c r="AV21" s="198"/>
      <c r="AW21" s="199"/>
      <c r="AX21" s="197"/>
      <c r="AY21" s="197"/>
      <c r="AZ21" s="275"/>
      <c r="BA21" s="276"/>
      <c r="BB21" s="277"/>
      <c r="BC21" s="276"/>
      <c r="BD21" s="278"/>
      <c r="BE21" s="279"/>
      <c r="BF21" s="279"/>
      <c r="BG21" s="279"/>
      <c r="BH21" s="280"/>
    </row>
    <row r="22" spans="2:60" ht="20.25" customHeight="1" x14ac:dyDescent="0.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5">
      <c r="B27" s="125"/>
      <c r="C27" s="336" t="s">
        <v>196</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187</v>
      </c>
      <c r="Z27" s="207"/>
      <c r="AA27" s="208" t="s">
        <v>39</v>
      </c>
      <c r="AB27" s="206" t="s">
        <v>188</v>
      </c>
      <c r="AC27" s="207" t="s">
        <v>48</v>
      </c>
      <c r="AD27" s="207" t="s">
        <v>41</v>
      </c>
      <c r="AE27" s="207"/>
      <c r="AF27" s="207" t="s">
        <v>182</v>
      </c>
      <c r="AG27" s="207" t="s">
        <v>187</v>
      </c>
      <c r="AH27" s="208"/>
      <c r="AI27" s="206" t="s">
        <v>41</v>
      </c>
      <c r="AJ27" s="207" t="s">
        <v>47</v>
      </c>
      <c r="AK27" s="207" t="s">
        <v>189</v>
      </c>
      <c r="AL27" s="207"/>
      <c r="AM27" s="207"/>
      <c r="AN27" s="207" t="s">
        <v>47</v>
      </c>
      <c r="AO27" s="208" t="s">
        <v>48</v>
      </c>
      <c r="AP27" s="206"/>
      <c r="AQ27" s="207" t="s">
        <v>182</v>
      </c>
      <c r="AR27" s="207" t="s">
        <v>41</v>
      </c>
      <c r="AS27" s="207" t="s">
        <v>188</v>
      </c>
      <c r="AT27" s="207" t="s">
        <v>48</v>
      </c>
      <c r="AU27" s="207"/>
      <c r="AV27" s="208" t="s">
        <v>155</v>
      </c>
      <c r="AW27" s="206"/>
      <c r="AX27" s="207"/>
      <c r="AY27" s="207"/>
      <c r="AZ27" s="272"/>
      <c r="BA27" s="273"/>
      <c r="BB27" s="274"/>
      <c r="BC27" s="273"/>
      <c r="BD27" s="235"/>
      <c r="BE27" s="236"/>
      <c r="BF27" s="236"/>
      <c r="BG27" s="236"/>
      <c r="BH27" s="237"/>
    </row>
    <row r="28" spans="2:60" ht="20.25" customHeight="1" x14ac:dyDescent="0.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5">
      <c r="B30" s="125"/>
      <c r="C30" s="336" t="s">
        <v>196</v>
      </c>
      <c r="D30" s="337"/>
      <c r="E30" s="338"/>
      <c r="F30" s="224"/>
      <c r="G30" s="224"/>
      <c r="H30" s="347" t="s">
        <v>109</v>
      </c>
      <c r="I30" s="250" t="s">
        <v>80</v>
      </c>
      <c r="J30" s="251"/>
      <c r="K30" s="251"/>
      <c r="L30" s="252"/>
      <c r="M30" s="263" t="s">
        <v>128</v>
      </c>
      <c r="N30" s="264"/>
      <c r="O30" s="265"/>
      <c r="P30" s="21" t="s">
        <v>18</v>
      </c>
      <c r="Q30" s="27"/>
      <c r="R30" s="27"/>
      <c r="S30" s="15"/>
      <c r="T30" s="55"/>
      <c r="U30" s="206"/>
      <c r="V30" s="207" t="s">
        <v>163</v>
      </c>
      <c r="W30" s="207" t="s">
        <v>164</v>
      </c>
      <c r="X30" s="207" t="s">
        <v>155</v>
      </c>
      <c r="Y30" s="207"/>
      <c r="Z30" s="207" t="s">
        <v>163</v>
      </c>
      <c r="AA30" s="208" t="s">
        <v>164</v>
      </c>
      <c r="AB30" s="206"/>
      <c r="AC30" s="207" t="s">
        <v>155</v>
      </c>
      <c r="AD30" s="207" t="s">
        <v>163</v>
      </c>
      <c r="AE30" s="207" t="s">
        <v>164</v>
      </c>
      <c r="AF30" s="207"/>
      <c r="AG30" s="207" t="s">
        <v>156</v>
      </c>
      <c r="AH30" s="208" t="s">
        <v>155</v>
      </c>
      <c r="AI30" s="206"/>
      <c r="AJ30" s="207" t="s">
        <v>155</v>
      </c>
      <c r="AK30" s="207" t="s">
        <v>157</v>
      </c>
      <c r="AL30" s="207" t="s">
        <v>163</v>
      </c>
      <c r="AM30" s="207" t="s">
        <v>164</v>
      </c>
      <c r="AN30" s="207"/>
      <c r="AO30" s="208" t="s">
        <v>155</v>
      </c>
      <c r="AP30" s="206" t="s">
        <v>156</v>
      </c>
      <c r="AQ30" s="207" t="s">
        <v>157</v>
      </c>
      <c r="AR30" s="207" t="s">
        <v>163</v>
      </c>
      <c r="AS30" s="207" t="s">
        <v>164</v>
      </c>
      <c r="AT30" s="207"/>
      <c r="AU30" s="207"/>
      <c r="AV30" s="208" t="s">
        <v>155</v>
      </c>
      <c r="AW30" s="206"/>
      <c r="AX30" s="207"/>
      <c r="AY30" s="207"/>
      <c r="AZ30" s="272"/>
      <c r="BA30" s="273"/>
      <c r="BB30" s="274"/>
      <c r="BC30" s="273"/>
      <c r="BD30" s="235"/>
      <c r="BE30" s="236"/>
      <c r="BF30" s="236"/>
      <c r="BG30" s="236"/>
      <c r="BH30" s="237"/>
    </row>
    <row r="31" spans="2:60" ht="20.25" customHeight="1" x14ac:dyDescent="0.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5">
      <c r="B33" s="125"/>
      <c r="C33" s="336" t="s">
        <v>196</v>
      </c>
      <c r="D33" s="337"/>
      <c r="E33" s="338"/>
      <c r="F33" s="224"/>
      <c r="G33" s="224"/>
      <c r="H33" s="347" t="s">
        <v>109</v>
      </c>
      <c r="I33" s="250" t="s">
        <v>80</v>
      </c>
      <c r="J33" s="251"/>
      <c r="K33" s="251"/>
      <c r="L33" s="252"/>
      <c r="M33" s="263" t="s">
        <v>129</v>
      </c>
      <c r="N33" s="264"/>
      <c r="O33" s="265"/>
      <c r="P33" s="21" t="s">
        <v>18</v>
      </c>
      <c r="Q33" s="27"/>
      <c r="R33" s="27"/>
      <c r="S33" s="15"/>
      <c r="T33" s="55"/>
      <c r="U33" s="206" t="s">
        <v>156</v>
      </c>
      <c r="V33" s="207" t="s">
        <v>155</v>
      </c>
      <c r="W33" s="207"/>
      <c r="X33" s="207" t="s">
        <v>155</v>
      </c>
      <c r="Y33" s="207" t="s">
        <v>207</v>
      </c>
      <c r="Z33" s="207" t="s">
        <v>207</v>
      </c>
      <c r="AA33" s="208"/>
      <c r="AB33" s="206" t="s">
        <v>207</v>
      </c>
      <c r="AC33" s="207" t="s">
        <v>207</v>
      </c>
      <c r="AD33" s="207" t="s">
        <v>207</v>
      </c>
      <c r="AE33" s="207" t="s">
        <v>207</v>
      </c>
      <c r="AF33" s="207" t="s">
        <v>207</v>
      </c>
      <c r="AG33" s="207"/>
      <c r="AH33" s="208"/>
      <c r="AI33" s="206" t="s">
        <v>207</v>
      </c>
      <c r="AJ33" s="207"/>
      <c r="AK33" s="207" t="s">
        <v>155</v>
      </c>
      <c r="AL33" s="207"/>
      <c r="AM33" s="207" t="s">
        <v>207</v>
      </c>
      <c r="AN33" s="207" t="s">
        <v>207</v>
      </c>
      <c r="AO33" s="208" t="s">
        <v>207</v>
      </c>
      <c r="AP33" s="206" t="s">
        <v>207</v>
      </c>
      <c r="AQ33" s="207"/>
      <c r="AR33" s="207"/>
      <c r="AS33" s="207" t="s">
        <v>207</v>
      </c>
      <c r="AT33" s="207" t="s">
        <v>207</v>
      </c>
      <c r="AU33" s="207" t="s">
        <v>207</v>
      </c>
      <c r="AV33" s="208" t="s">
        <v>207</v>
      </c>
      <c r="AW33" s="206"/>
      <c r="AX33" s="207"/>
      <c r="AY33" s="207"/>
      <c r="AZ33" s="272"/>
      <c r="BA33" s="273"/>
      <c r="BB33" s="274"/>
      <c r="BC33" s="273"/>
      <c r="BD33" s="235"/>
      <c r="BE33" s="236"/>
      <c r="BF33" s="236"/>
      <c r="BG33" s="236"/>
      <c r="BH33" s="237"/>
    </row>
    <row r="34" spans="2:60" ht="20.25" customHeight="1" x14ac:dyDescent="0.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5">
      <c r="B36" s="125"/>
      <c r="C36" s="336" t="s">
        <v>196</v>
      </c>
      <c r="D36" s="337"/>
      <c r="E36" s="338"/>
      <c r="F36" s="224"/>
      <c r="G36" s="224"/>
      <c r="H36" s="347" t="s">
        <v>109</v>
      </c>
      <c r="I36" s="250" t="s">
        <v>80</v>
      </c>
      <c r="J36" s="251"/>
      <c r="K36" s="251"/>
      <c r="L36" s="252"/>
      <c r="M36" s="263" t="s">
        <v>130</v>
      </c>
      <c r="N36" s="264"/>
      <c r="O36" s="265"/>
      <c r="P36" s="21" t="s">
        <v>18</v>
      </c>
      <c r="Q36" s="28"/>
      <c r="R36" s="28"/>
      <c r="S36" s="16"/>
      <c r="T36" s="58"/>
      <c r="U36" s="206" t="s">
        <v>208</v>
      </c>
      <c r="V36" s="207"/>
      <c r="W36" s="207" t="s">
        <v>155</v>
      </c>
      <c r="X36" s="207"/>
      <c r="Y36" s="207" t="s">
        <v>163</v>
      </c>
      <c r="Z36" s="207" t="s">
        <v>164</v>
      </c>
      <c r="AA36" s="208" t="s">
        <v>207</v>
      </c>
      <c r="AB36" s="206"/>
      <c r="AC36" s="207" t="s">
        <v>163</v>
      </c>
      <c r="AD36" s="207" t="s">
        <v>164</v>
      </c>
      <c r="AE36" s="207" t="s">
        <v>207</v>
      </c>
      <c r="AF36" s="207"/>
      <c r="AG36" s="207" t="s">
        <v>163</v>
      </c>
      <c r="AH36" s="208" t="s">
        <v>164</v>
      </c>
      <c r="AI36" s="206"/>
      <c r="AJ36" s="207" t="s">
        <v>157</v>
      </c>
      <c r="AK36" s="207" t="s">
        <v>157</v>
      </c>
      <c r="AL36" s="207" t="s">
        <v>207</v>
      </c>
      <c r="AM36" s="207" t="s">
        <v>157</v>
      </c>
      <c r="AN36" s="207"/>
      <c r="AO36" s="208" t="s">
        <v>163</v>
      </c>
      <c r="AP36" s="206" t="s">
        <v>164</v>
      </c>
      <c r="AQ36" s="207" t="s">
        <v>207</v>
      </c>
      <c r="AR36" s="207" t="s">
        <v>157</v>
      </c>
      <c r="AS36" s="207"/>
      <c r="AT36" s="207" t="s">
        <v>157</v>
      </c>
      <c r="AU36" s="207" t="s">
        <v>207</v>
      </c>
      <c r="AV36" s="208"/>
      <c r="AW36" s="206"/>
      <c r="AX36" s="207"/>
      <c r="AY36" s="207"/>
      <c r="AZ36" s="272"/>
      <c r="BA36" s="273"/>
      <c r="BB36" s="274"/>
      <c r="BC36" s="273"/>
      <c r="BD36" s="235"/>
      <c r="BE36" s="236"/>
      <c r="BF36" s="236"/>
      <c r="BG36" s="236"/>
      <c r="BH36" s="237"/>
    </row>
    <row r="37" spans="2:60" ht="20.25" customHeight="1" x14ac:dyDescent="0.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5">
      <c r="B39" s="125"/>
      <c r="C39" s="336" t="s">
        <v>196</v>
      </c>
      <c r="D39" s="337"/>
      <c r="E39" s="338"/>
      <c r="F39" s="224"/>
      <c r="G39" s="224"/>
      <c r="H39" s="347" t="s">
        <v>109</v>
      </c>
      <c r="I39" s="250" t="s">
        <v>80</v>
      </c>
      <c r="J39" s="251"/>
      <c r="K39" s="251"/>
      <c r="L39" s="252"/>
      <c r="M39" s="263" t="s">
        <v>131</v>
      </c>
      <c r="N39" s="264"/>
      <c r="O39" s="265"/>
      <c r="P39" s="21" t="s">
        <v>18</v>
      </c>
      <c r="Q39" s="27"/>
      <c r="R39" s="27"/>
      <c r="S39" s="15"/>
      <c r="T39" s="55"/>
      <c r="U39" s="206"/>
      <c r="V39" s="207" t="s">
        <v>155</v>
      </c>
      <c r="W39" s="207" t="s">
        <v>163</v>
      </c>
      <c r="X39" s="207" t="s">
        <v>164</v>
      </c>
      <c r="Y39" s="207" t="s">
        <v>208</v>
      </c>
      <c r="Z39" s="207"/>
      <c r="AA39" s="208" t="s">
        <v>155</v>
      </c>
      <c r="AB39" s="206" t="s">
        <v>156</v>
      </c>
      <c r="AC39" s="207" t="s">
        <v>156</v>
      </c>
      <c r="AD39" s="207"/>
      <c r="AE39" s="207"/>
      <c r="AF39" s="207" t="s">
        <v>163</v>
      </c>
      <c r="AG39" s="207" t="s">
        <v>164</v>
      </c>
      <c r="AH39" s="208" t="s">
        <v>156</v>
      </c>
      <c r="AI39" s="206" t="s">
        <v>155</v>
      </c>
      <c r="AJ39" s="207"/>
      <c r="AK39" s="207" t="s">
        <v>163</v>
      </c>
      <c r="AL39" s="207" t="s">
        <v>164</v>
      </c>
      <c r="AM39" s="207"/>
      <c r="AN39" s="207" t="s">
        <v>155</v>
      </c>
      <c r="AO39" s="208" t="s">
        <v>155</v>
      </c>
      <c r="AP39" s="206" t="s">
        <v>157</v>
      </c>
      <c r="AQ39" s="207"/>
      <c r="AR39" s="207" t="s">
        <v>155</v>
      </c>
      <c r="AS39" s="207" t="s">
        <v>156</v>
      </c>
      <c r="AT39" s="207" t="s">
        <v>163</v>
      </c>
      <c r="AU39" s="207" t="s">
        <v>164</v>
      </c>
      <c r="AV39" s="208"/>
      <c r="AW39" s="206"/>
      <c r="AX39" s="207"/>
      <c r="AY39" s="207"/>
      <c r="AZ39" s="272"/>
      <c r="BA39" s="273"/>
      <c r="BB39" s="274"/>
      <c r="BC39" s="273"/>
      <c r="BD39" s="235"/>
      <c r="BE39" s="236"/>
      <c r="BF39" s="236"/>
      <c r="BG39" s="236"/>
      <c r="BH39" s="237"/>
    </row>
    <row r="40" spans="2:60" ht="20.25" customHeight="1" x14ac:dyDescent="0.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5">
      <c r="B42" s="125"/>
      <c r="C42" s="336" t="s">
        <v>196</v>
      </c>
      <c r="D42" s="337"/>
      <c r="E42" s="338"/>
      <c r="F42" s="224"/>
      <c r="G42" s="224"/>
      <c r="H42" s="347" t="s">
        <v>109</v>
      </c>
      <c r="I42" s="250" t="s">
        <v>80</v>
      </c>
      <c r="J42" s="251"/>
      <c r="K42" s="251"/>
      <c r="L42" s="252"/>
      <c r="M42" s="263" t="s">
        <v>132</v>
      </c>
      <c r="N42" s="264"/>
      <c r="O42" s="265"/>
      <c r="P42" s="21" t="s">
        <v>18</v>
      </c>
      <c r="Q42" s="27"/>
      <c r="R42" s="27"/>
      <c r="S42" s="15"/>
      <c r="T42" s="55"/>
      <c r="U42" s="206" t="s">
        <v>155</v>
      </c>
      <c r="V42" s="207"/>
      <c r="W42" s="207" t="s">
        <v>156</v>
      </c>
      <c r="X42" s="207" t="s">
        <v>163</v>
      </c>
      <c r="Y42" s="207" t="s">
        <v>164</v>
      </c>
      <c r="Z42" s="207" t="s">
        <v>208</v>
      </c>
      <c r="AA42" s="208"/>
      <c r="AB42" s="206" t="s">
        <v>155</v>
      </c>
      <c r="AC42" s="207"/>
      <c r="AD42" s="207" t="s">
        <v>157</v>
      </c>
      <c r="AE42" s="207" t="s">
        <v>163</v>
      </c>
      <c r="AF42" s="207" t="s">
        <v>164</v>
      </c>
      <c r="AG42" s="207"/>
      <c r="AH42" s="208" t="s">
        <v>155</v>
      </c>
      <c r="AI42" s="206" t="s">
        <v>163</v>
      </c>
      <c r="AJ42" s="207" t="s">
        <v>164</v>
      </c>
      <c r="AK42" s="207"/>
      <c r="AL42" s="207" t="s">
        <v>155</v>
      </c>
      <c r="AM42" s="207" t="s">
        <v>155</v>
      </c>
      <c r="AN42" s="207" t="s">
        <v>207</v>
      </c>
      <c r="AO42" s="208"/>
      <c r="AP42" s="206" t="s">
        <v>163</v>
      </c>
      <c r="AQ42" s="207" t="s">
        <v>164</v>
      </c>
      <c r="AR42" s="207"/>
      <c r="AS42" s="207" t="s">
        <v>155</v>
      </c>
      <c r="AT42" s="207"/>
      <c r="AU42" s="207" t="s">
        <v>163</v>
      </c>
      <c r="AV42" s="208" t="s">
        <v>164</v>
      </c>
      <c r="AW42" s="206"/>
      <c r="AX42" s="207"/>
      <c r="AY42" s="207"/>
      <c r="AZ42" s="272"/>
      <c r="BA42" s="273"/>
      <c r="BB42" s="274"/>
      <c r="BC42" s="273"/>
      <c r="BD42" s="235"/>
      <c r="BE42" s="236"/>
      <c r="BF42" s="236"/>
      <c r="BG42" s="236"/>
      <c r="BH42" s="237"/>
    </row>
    <row r="43" spans="2:60" ht="20.25" customHeight="1" x14ac:dyDescent="0.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5">
      <c r="B45" s="125"/>
      <c r="C45" s="336" t="s">
        <v>196</v>
      </c>
      <c r="D45" s="337"/>
      <c r="E45" s="338"/>
      <c r="F45" s="224"/>
      <c r="G45" s="224"/>
      <c r="H45" s="347" t="s">
        <v>109</v>
      </c>
      <c r="I45" s="250" t="s">
        <v>80</v>
      </c>
      <c r="J45" s="251"/>
      <c r="K45" s="251"/>
      <c r="L45" s="252"/>
      <c r="M45" s="263" t="s">
        <v>133</v>
      </c>
      <c r="N45" s="264"/>
      <c r="O45" s="265"/>
      <c r="P45" s="21" t="s">
        <v>18</v>
      </c>
      <c r="Q45" s="27"/>
      <c r="R45" s="27"/>
      <c r="S45" s="15"/>
      <c r="T45" s="55"/>
      <c r="U45" s="206" t="s">
        <v>164</v>
      </c>
      <c r="V45" s="207" t="s">
        <v>157</v>
      </c>
      <c r="W45" s="207" t="s">
        <v>157</v>
      </c>
      <c r="X45" s="207"/>
      <c r="Y45" s="207"/>
      <c r="Z45" s="207" t="s">
        <v>207</v>
      </c>
      <c r="AA45" s="208" t="s">
        <v>163</v>
      </c>
      <c r="AB45" s="206" t="s">
        <v>164</v>
      </c>
      <c r="AC45" s="207"/>
      <c r="AD45" s="207"/>
      <c r="AE45" s="207" t="s">
        <v>155</v>
      </c>
      <c r="AF45" s="207" t="s">
        <v>157</v>
      </c>
      <c r="AG45" s="207" t="s">
        <v>157</v>
      </c>
      <c r="AH45" s="208" t="s">
        <v>163</v>
      </c>
      <c r="AI45" s="206" t="s">
        <v>164</v>
      </c>
      <c r="AJ45" s="207" t="s">
        <v>157</v>
      </c>
      <c r="AK45" s="207"/>
      <c r="AL45" s="207" t="s">
        <v>156</v>
      </c>
      <c r="AM45" s="207" t="s">
        <v>163</v>
      </c>
      <c r="AN45" s="207" t="s">
        <v>164</v>
      </c>
      <c r="AO45" s="208"/>
      <c r="AP45" s="206"/>
      <c r="AQ45" s="207" t="s">
        <v>163</v>
      </c>
      <c r="AR45" s="207" t="s">
        <v>164</v>
      </c>
      <c r="AS45" s="207"/>
      <c r="AT45" s="207" t="s">
        <v>155</v>
      </c>
      <c r="AU45" s="207" t="s">
        <v>156</v>
      </c>
      <c r="AV45" s="208" t="s">
        <v>163</v>
      </c>
      <c r="AW45" s="206"/>
      <c r="AX45" s="207"/>
      <c r="AY45" s="207"/>
      <c r="AZ45" s="272"/>
      <c r="BA45" s="273"/>
      <c r="BB45" s="274"/>
      <c r="BC45" s="273"/>
      <c r="BD45" s="235"/>
      <c r="BE45" s="236"/>
      <c r="BF45" s="236"/>
      <c r="BG45" s="236"/>
      <c r="BH45" s="237"/>
    </row>
    <row r="46" spans="2:60" ht="20.25" customHeight="1" x14ac:dyDescent="0.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208</v>
      </c>
      <c r="Y48" s="207" t="s">
        <v>155</v>
      </c>
      <c r="Z48" s="207"/>
      <c r="AA48" s="208"/>
      <c r="AB48" s="206"/>
      <c r="AC48" s="207"/>
      <c r="AD48" s="207"/>
      <c r="AE48" s="207" t="s">
        <v>155</v>
      </c>
      <c r="AF48" s="207" t="s">
        <v>208</v>
      </c>
      <c r="AG48" s="207"/>
      <c r="AH48" s="208"/>
      <c r="AI48" s="206"/>
      <c r="AJ48" s="207"/>
      <c r="AK48" s="207"/>
      <c r="AL48" s="207" t="s">
        <v>155</v>
      </c>
      <c r="AM48" s="207" t="s">
        <v>208</v>
      </c>
      <c r="AN48" s="207"/>
      <c r="AO48" s="208"/>
      <c r="AP48" s="206"/>
      <c r="AQ48" s="207"/>
      <c r="AR48" s="207"/>
      <c r="AS48" s="207" t="s">
        <v>208</v>
      </c>
      <c r="AT48" s="207" t="s">
        <v>155</v>
      </c>
      <c r="AU48" s="207"/>
      <c r="AV48" s="208"/>
      <c r="AW48" s="206"/>
      <c r="AX48" s="207"/>
      <c r="AY48" s="207"/>
      <c r="AZ48" s="272"/>
      <c r="BA48" s="273"/>
      <c r="BB48" s="274"/>
      <c r="BC48" s="273"/>
      <c r="BD48" s="235"/>
      <c r="BE48" s="236"/>
      <c r="BF48" s="236"/>
      <c r="BG48" s="236"/>
      <c r="BH48" s="237"/>
    </row>
    <row r="49" spans="2:60" ht="20.25" customHeight="1" x14ac:dyDescent="0.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210</v>
      </c>
      <c r="Y51" s="207"/>
      <c r="Z51" s="207" t="s">
        <v>160</v>
      </c>
      <c r="AA51" s="208" t="s">
        <v>160</v>
      </c>
      <c r="AB51" s="206"/>
      <c r="AC51" s="207"/>
      <c r="AD51" s="207"/>
      <c r="AE51" s="207" t="s">
        <v>160</v>
      </c>
      <c r="AF51" s="207"/>
      <c r="AG51" s="207" t="s">
        <v>160</v>
      </c>
      <c r="AH51" s="208" t="s">
        <v>160</v>
      </c>
      <c r="AI51" s="206"/>
      <c r="AJ51" s="207"/>
      <c r="AK51" s="207"/>
      <c r="AL51" s="207" t="s">
        <v>160</v>
      </c>
      <c r="AM51" s="207"/>
      <c r="AN51" s="207" t="s">
        <v>210</v>
      </c>
      <c r="AO51" s="208" t="s">
        <v>160</v>
      </c>
      <c r="AP51" s="206"/>
      <c r="AQ51" s="207"/>
      <c r="AR51" s="207"/>
      <c r="AS51" s="207" t="s">
        <v>160</v>
      </c>
      <c r="AT51" s="207"/>
      <c r="AU51" s="207" t="s">
        <v>160</v>
      </c>
      <c r="AV51" s="208" t="s">
        <v>160</v>
      </c>
      <c r="AW51" s="206"/>
      <c r="AX51" s="207"/>
      <c r="AY51" s="207"/>
      <c r="AZ51" s="272"/>
      <c r="BA51" s="273"/>
      <c r="BB51" s="274"/>
      <c r="BC51" s="273"/>
      <c r="BD51" s="235"/>
      <c r="BE51" s="236"/>
      <c r="BF51" s="236"/>
      <c r="BG51" s="236"/>
      <c r="BH51" s="237"/>
    </row>
    <row r="52" spans="2:60" ht="20.25" customHeight="1" x14ac:dyDescent="0.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155</v>
      </c>
      <c r="W54" s="207"/>
      <c r="X54" s="207"/>
      <c r="Y54" s="207" t="s">
        <v>208</v>
      </c>
      <c r="Z54" s="207"/>
      <c r="AA54" s="208"/>
      <c r="AB54" s="206"/>
      <c r="AC54" s="207" t="s">
        <v>155</v>
      </c>
      <c r="AD54" s="207"/>
      <c r="AE54" s="207"/>
      <c r="AF54" s="207" t="s">
        <v>208</v>
      </c>
      <c r="AG54" s="207"/>
      <c r="AH54" s="208"/>
      <c r="AI54" s="206"/>
      <c r="AJ54" s="207" t="s">
        <v>155</v>
      </c>
      <c r="AK54" s="207"/>
      <c r="AL54" s="207"/>
      <c r="AM54" s="207" t="s">
        <v>155</v>
      </c>
      <c r="AN54" s="207"/>
      <c r="AO54" s="208"/>
      <c r="AP54" s="206"/>
      <c r="AQ54" s="207" t="s">
        <v>208</v>
      </c>
      <c r="AR54" s="207"/>
      <c r="AS54" s="207"/>
      <c r="AT54" s="207" t="s">
        <v>208</v>
      </c>
      <c r="AU54" s="207"/>
      <c r="AV54" s="208"/>
      <c r="AW54" s="206"/>
      <c r="AX54" s="207"/>
      <c r="AY54" s="207"/>
      <c r="AZ54" s="272"/>
      <c r="BA54" s="273"/>
      <c r="BB54" s="274"/>
      <c r="BC54" s="273"/>
      <c r="BD54" s="235"/>
      <c r="BE54" s="236"/>
      <c r="BF54" s="236"/>
      <c r="BG54" s="236"/>
      <c r="BH54" s="237"/>
    </row>
    <row r="55" spans="2:60" ht="20.25" customHeight="1" x14ac:dyDescent="0.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211</v>
      </c>
      <c r="V57" s="207"/>
      <c r="W57" s="207" t="s">
        <v>211</v>
      </c>
      <c r="X57" s="207"/>
      <c r="Y57" s="207"/>
      <c r="Z57" s="207" t="s">
        <v>159</v>
      </c>
      <c r="AA57" s="208" t="s">
        <v>159</v>
      </c>
      <c r="AB57" s="206" t="s">
        <v>211</v>
      </c>
      <c r="AC57" s="207"/>
      <c r="AD57" s="207" t="s">
        <v>211</v>
      </c>
      <c r="AE57" s="207"/>
      <c r="AF57" s="207"/>
      <c r="AG57" s="207" t="s">
        <v>159</v>
      </c>
      <c r="AH57" s="208" t="s">
        <v>159</v>
      </c>
      <c r="AI57" s="206" t="s">
        <v>211</v>
      </c>
      <c r="AJ57" s="207"/>
      <c r="AK57" s="207" t="s">
        <v>211</v>
      </c>
      <c r="AL57" s="207"/>
      <c r="AM57" s="207"/>
      <c r="AN57" s="207" t="s">
        <v>159</v>
      </c>
      <c r="AO57" s="208" t="s">
        <v>159</v>
      </c>
      <c r="AP57" s="206" t="s">
        <v>211</v>
      </c>
      <c r="AQ57" s="207"/>
      <c r="AR57" s="207" t="s">
        <v>211</v>
      </c>
      <c r="AS57" s="207"/>
      <c r="AT57" s="207"/>
      <c r="AU57" s="207" t="s">
        <v>211</v>
      </c>
      <c r="AV57" s="208" t="s">
        <v>159</v>
      </c>
      <c r="AW57" s="206"/>
      <c r="AX57" s="207"/>
      <c r="AY57" s="207"/>
      <c r="AZ57" s="272"/>
      <c r="BA57" s="273"/>
      <c r="BB57" s="274"/>
      <c r="BC57" s="273"/>
      <c r="BD57" s="235"/>
      <c r="BE57" s="236"/>
      <c r="BF57" s="236"/>
      <c r="BG57" s="236"/>
      <c r="BH57" s="237"/>
    </row>
    <row r="58" spans="2:60" ht="20.25" customHeight="1" x14ac:dyDescent="0.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162</v>
      </c>
      <c r="V60" s="207" t="s">
        <v>162</v>
      </c>
      <c r="W60" s="207" t="s">
        <v>212</v>
      </c>
      <c r="X60" s="207"/>
      <c r="Y60" s="207"/>
      <c r="Z60" s="207"/>
      <c r="AA60" s="208" t="s">
        <v>162</v>
      </c>
      <c r="AB60" s="206" t="s">
        <v>212</v>
      </c>
      <c r="AC60" s="207" t="s">
        <v>162</v>
      </c>
      <c r="AD60" s="207" t="s">
        <v>162</v>
      </c>
      <c r="AE60" s="207"/>
      <c r="AF60" s="207"/>
      <c r="AG60" s="207"/>
      <c r="AH60" s="208" t="s">
        <v>212</v>
      </c>
      <c r="AI60" s="206" t="s">
        <v>162</v>
      </c>
      <c r="AJ60" s="207" t="s">
        <v>162</v>
      </c>
      <c r="AK60" s="207" t="s">
        <v>162</v>
      </c>
      <c r="AL60" s="207"/>
      <c r="AM60" s="207"/>
      <c r="AN60" s="207"/>
      <c r="AO60" s="208" t="s">
        <v>162</v>
      </c>
      <c r="AP60" s="206" t="s">
        <v>212</v>
      </c>
      <c r="AQ60" s="207" t="s">
        <v>162</v>
      </c>
      <c r="AR60" s="207" t="s">
        <v>162</v>
      </c>
      <c r="AS60" s="207"/>
      <c r="AT60" s="207"/>
      <c r="AU60" s="207"/>
      <c r="AV60" s="208" t="s">
        <v>162</v>
      </c>
      <c r="AW60" s="206"/>
      <c r="AX60" s="207"/>
      <c r="AY60" s="207"/>
      <c r="AZ60" s="272"/>
      <c r="BA60" s="273"/>
      <c r="BB60" s="274"/>
      <c r="BC60" s="273"/>
      <c r="BD60" s="235"/>
      <c r="BE60" s="236"/>
      <c r="BF60" s="236"/>
      <c r="BG60" s="236"/>
      <c r="BH60" s="237"/>
    </row>
    <row r="61" spans="2:60" ht="20.25" customHeight="1" x14ac:dyDescent="0.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213</v>
      </c>
      <c r="V63" s="207" t="s">
        <v>213</v>
      </c>
      <c r="W63" s="207" t="s">
        <v>161</v>
      </c>
      <c r="X63" s="207" t="s">
        <v>161</v>
      </c>
      <c r="Y63" s="207"/>
      <c r="Z63" s="207"/>
      <c r="AA63" s="208"/>
      <c r="AB63" s="206" t="s">
        <v>213</v>
      </c>
      <c r="AC63" s="207" t="s">
        <v>213</v>
      </c>
      <c r="AD63" s="207" t="s">
        <v>161</v>
      </c>
      <c r="AE63" s="207" t="s">
        <v>161</v>
      </c>
      <c r="AF63" s="207"/>
      <c r="AG63" s="207"/>
      <c r="AH63" s="208"/>
      <c r="AI63" s="206" t="s">
        <v>213</v>
      </c>
      <c r="AJ63" s="207" t="s">
        <v>161</v>
      </c>
      <c r="AK63" s="207" t="s">
        <v>161</v>
      </c>
      <c r="AL63" s="207" t="s">
        <v>213</v>
      </c>
      <c r="AM63" s="207"/>
      <c r="AN63" s="207"/>
      <c r="AO63" s="208"/>
      <c r="AP63" s="206" t="s">
        <v>213</v>
      </c>
      <c r="AQ63" s="207" t="s">
        <v>161</v>
      </c>
      <c r="AR63" s="207" t="s">
        <v>161</v>
      </c>
      <c r="AS63" s="207" t="s">
        <v>161</v>
      </c>
      <c r="AT63" s="207"/>
      <c r="AU63" s="207"/>
      <c r="AV63" s="208"/>
      <c r="AW63" s="206"/>
      <c r="AX63" s="207"/>
      <c r="AY63" s="207"/>
      <c r="AZ63" s="272"/>
      <c r="BA63" s="273"/>
      <c r="BB63" s="274"/>
      <c r="BC63" s="273"/>
      <c r="BD63" s="235"/>
      <c r="BE63" s="236"/>
      <c r="BF63" s="236"/>
      <c r="BG63" s="236"/>
      <c r="BH63" s="237"/>
    </row>
    <row r="64" spans="2:60" ht="20.25" customHeight="1" x14ac:dyDescent="0.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167</v>
      </c>
      <c r="V66" s="207"/>
      <c r="W66" s="207" t="s">
        <v>167</v>
      </c>
      <c r="X66" s="207"/>
      <c r="Y66" s="207"/>
      <c r="Z66" s="207" t="s">
        <v>167</v>
      </c>
      <c r="AA66" s="208"/>
      <c r="AB66" s="206" t="s">
        <v>167</v>
      </c>
      <c r="AC66" s="207"/>
      <c r="AD66" s="207" t="s">
        <v>209</v>
      </c>
      <c r="AE66" s="207"/>
      <c r="AF66" s="207"/>
      <c r="AG66" s="207" t="s">
        <v>167</v>
      </c>
      <c r="AH66" s="208"/>
      <c r="AI66" s="206" t="s">
        <v>167</v>
      </c>
      <c r="AJ66" s="207"/>
      <c r="AK66" s="207" t="s">
        <v>209</v>
      </c>
      <c r="AL66" s="207"/>
      <c r="AM66" s="207"/>
      <c r="AN66" s="207" t="s">
        <v>167</v>
      </c>
      <c r="AO66" s="208"/>
      <c r="AP66" s="206" t="s">
        <v>167</v>
      </c>
      <c r="AQ66" s="207"/>
      <c r="AR66" s="207" t="s">
        <v>167</v>
      </c>
      <c r="AS66" s="207"/>
      <c r="AT66" s="207"/>
      <c r="AU66" s="207" t="s">
        <v>167</v>
      </c>
      <c r="AV66" s="208"/>
      <c r="AW66" s="206"/>
      <c r="AX66" s="207"/>
      <c r="AY66" s="207"/>
      <c r="AZ66" s="272"/>
      <c r="BA66" s="273"/>
      <c r="BB66" s="274"/>
      <c r="BC66" s="273"/>
      <c r="BD66" s="235"/>
      <c r="BE66" s="236"/>
      <c r="BF66" s="236"/>
      <c r="BG66" s="236"/>
      <c r="BH66" s="237"/>
    </row>
    <row r="67" spans="2:60" ht="20.25" customHeight="1" x14ac:dyDescent="0.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5000000000000004">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5">
      <c r="B69" s="368" t="s">
        <v>226</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5">
      <c r="B70" s="371" t="s">
        <v>227</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5">
      <c r="B71" s="371" t="s">
        <v>228</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5">
      <c r="B72" s="371" t="s">
        <v>229</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5">
      <c r="B73" s="371" t="s">
        <v>230</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5">
      <c r="B74" s="371" t="s">
        <v>231</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5000000000000004">
      <c r="B75" s="365" t="s">
        <v>232</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5">
      <c r="C76" s="48"/>
      <c r="D76" s="48"/>
      <c r="E76" s="48"/>
      <c r="F76" s="48"/>
      <c r="G76" s="48"/>
      <c r="R76" s="50"/>
      <c r="BH76" s="49"/>
    </row>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03" ht="20.25" customHeight="1" x14ac:dyDescent="0.5"/>
    <row r="130" spans="1:57" x14ac:dyDescent="0.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5">
      <c r="A132" s="11"/>
      <c r="B132" s="11"/>
      <c r="C132" s="14"/>
      <c r="D132" s="14"/>
      <c r="E132" s="14"/>
      <c r="F132" s="14"/>
      <c r="G132" s="14"/>
      <c r="H132" s="14"/>
      <c r="I132" s="12"/>
      <c r="J132" s="12"/>
      <c r="K132" s="11"/>
      <c r="L132" s="11"/>
      <c r="M132" s="11"/>
      <c r="N132" s="11"/>
      <c r="O132" s="11"/>
      <c r="P132" s="11"/>
    </row>
    <row r="133" spans="1:57" x14ac:dyDescent="0.5">
      <c r="A133" s="11"/>
      <c r="B133" s="11"/>
      <c r="C133" s="14"/>
      <c r="D133" s="14"/>
      <c r="E133" s="14"/>
      <c r="F133" s="14"/>
      <c r="G133" s="14"/>
      <c r="H133" s="14"/>
      <c r="I133" s="12"/>
      <c r="J133" s="12"/>
      <c r="K133" s="11"/>
      <c r="L133" s="11"/>
      <c r="M133" s="11"/>
      <c r="N133" s="11"/>
      <c r="O133" s="11"/>
      <c r="P133" s="11"/>
    </row>
    <row r="134" spans="1:57" x14ac:dyDescent="0.5">
      <c r="C134" s="3"/>
      <c r="D134" s="3"/>
      <c r="E134" s="3"/>
      <c r="F134" s="3"/>
      <c r="G134" s="3"/>
      <c r="H134" s="3"/>
    </row>
    <row r="135" spans="1:57" x14ac:dyDescent="0.5">
      <c r="C135" s="3"/>
      <c r="D135" s="3"/>
      <c r="E135" s="3"/>
      <c r="F135" s="3"/>
      <c r="G135" s="3"/>
      <c r="H135" s="3"/>
    </row>
    <row r="136" spans="1:57" x14ac:dyDescent="0.5">
      <c r="C136" s="3"/>
      <c r="D136" s="3"/>
      <c r="E136" s="3"/>
      <c r="F136" s="3"/>
      <c r="G136" s="3"/>
      <c r="H136" s="3"/>
    </row>
    <row r="137" spans="1:57" x14ac:dyDescent="0.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7">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05" x14ac:dyDescent="0.5"/>
  <cols>
    <col min="1" max="1" width="1.6328125" style="139" customWidth="1"/>
    <col min="2" max="2" width="5.6328125" style="138" customWidth="1"/>
    <col min="3" max="3" width="10.6328125" style="138" customWidth="1"/>
    <col min="4" max="4" width="10.6328125" style="138" hidden="1" customWidth="1"/>
    <col min="5" max="5" width="3.36328125" style="138" bestFit="1" customWidth="1"/>
    <col min="6" max="6" width="15.6328125" style="139" customWidth="1"/>
    <col min="7" max="7" width="3.36328125" style="139" bestFit="1" customWidth="1"/>
    <col min="8" max="8" width="15.6328125" style="139" customWidth="1"/>
    <col min="9" max="9" width="3.36328125" style="139" bestFit="1" customWidth="1"/>
    <col min="10" max="10" width="15.6328125" style="138" customWidth="1"/>
    <col min="11" max="11" width="3.36328125" style="139" bestFit="1" customWidth="1"/>
    <col min="12" max="12" width="15.6328125" style="139" customWidth="1"/>
    <col min="13" max="13" width="5" style="139" customWidth="1"/>
    <col min="14" max="14" width="15.6328125" style="139" customWidth="1"/>
    <col min="15" max="15" width="3.36328125" style="139" customWidth="1"/>
    <col min="16" max="16" width="15.6328125" style="139" customWidth="1"/>
    <col min="17" max="17" width="3.36328125" style="139" customWidth="1"/>
    <col min="18" max="18" width="15.6328125" style="139" customWidth="1"/>
    <col min="19" max="19" width="3.36328125" style="139" customWidth="1"/>
    <col min="20" max="20" width="15.6328125" style="139" customWidth="1"/>
    <col min="21" max="21" width="3.36328125" style="139" customWidth="1"/>
    <col min="22" max="22" width="15.6328125" style="139" customWidth="1"/>
    <col min="23" max="23" width="3.36328125" style="139" customWidth="1"/>
    <col min="24" max="24" width="15.6328125" style="139" customWidth="1"/>
    <col min="25" max="25" width="3.36328125" style="139" customWidth="1"/>
    <col min="26" max="26" width="15.6328125" style="139" customWidth="1"/>
    <col min="27" max="27" width="3.36328125" style="139" customWidth="1"/>
    <col min="28" max="28" width="50.6328125" style="139" customWidth="1"/>
    <col min="29" max="16384" width="9" style="139"/>
  </cols>
  <sheetData>
    <row r="1" spans="2:28" x14ac:dyDescent="0.5">
      <c r="B1" s="137" t="s">
        <v>33</v>
      </c>
    </row>
    <row r="2" spans="2:28" x14ac:dyDescent="0.5">
      <c r="B2" s="140" t="s">
        <v>34</v>
      </c>
      <c r="F2" s="141"/>
      <c r="G2" s="142"/>
      <c r="H2" s="142"/>
      <c r="I2" s="142"/>
      <c r="J2" s="143"/>
      <c r="K2" s="142"/>
      <c r="L2" s="142"/>
    </row>
    <row r="3" spans="2:28" x14ac:dyDescent="0.5">
      <c r="B3" s="141" t="s">
        <v>144</v>
      </c>
      <c r="F3" s="143" t="s">
        <v>145</v>
      </c>
      <c r="G3" s="142"/>
      <c r="H3" s="142"/>
      <c r="I3" s="142"/>
      <c r="J3" s="143"/>
      <c r="K3" s="142"/>
      <c r="L3" s="142"/>
    </row>
    <row r="4" spans="2:28" x14ac:dyDescent="0.5">
      <c r="B4" s="140"/>
      <c r="F4" s="389" t="s">
        <v>35</v>
      </c>
      <c r="G4" s="389"/>
      <c r="H4" s="389"/>
      <c r="I4" s="389"/>
      <c r="J4" s="389"/>
      <c r="K4" s="389"/>
      <c r="L4" s="389"/>
      <c r="N4" s="389" t="s">
        <v>66</v>
      </c>
      <c r="O4" s="389"/>
      <c r="P4" s="389"/>
      <c r="R4" s="389" t="s">
        <v>65</v>
      </c>
      <c r="S4" s="389"/>
      <c r="T4" s="389"/>
      <c r="U4" s="389"/>
      <c r="V4" s="389"/>
      <c r="W4" s="389"/>
      <c r="X4" s="389"/>
      <c r="Z4" s="157" t="s">
        <v>75</v>
      </c>
      <c r="AB4" s="389" t="s">
        <v>174</v>
      </c>
    </row>
    <row r="5" spans="2:28" x14ac:dyDescent="0.5">
      <c r="B5" s="138" t="s">
        <v>20</v>
      </c>
      <c r="C5" s="138" t="s">
        <v>4</v>
      </c>
      <c r="F5" s="138" t="s">
        <v>170</v>
      </c>
      <c r="G5" s="138"/>
      <c r="H5" s="138" t="s">
        <v>171</v>
      </c>
      <c r="J5" s="138" t="s">
        <v>36</v>
      </c>
      <c r="L5" s="138" t="s">
        <v>35</v>
      </c>
      <c r="N5" s="138" t="s">
        <v>172</v>
      </c>
      <c r="P5" s="138" t="s">
        <v>173</v>
      </c>
      <c r="R5" s="138" t="s">
        <v>172</v>
      </c>
      <c r="T5" s="138" t="s">
        <v>173</v>
      </c>
      <c r="V5" s="138" t="s">
        <v>36</v>
      </c>
      <c r="X5" s="138" t="s">
        <v>35</v>
      </c>
      <c r="Z5" s="158" t="s">
        <v>76</v>
      </c>
      <c r="AB5" s="389"/>
    </row>
    <row r="6" spans="2:28" x14ac:dyDescent="0.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5">
      <c r="B9" s="144">
        <v>4</v>
      </c>
      <c r="C9" s="145" t="s">
        <v>158</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214</v>
      </c>
    </row>
    <row r="15" spans="2:28" x14ac:dyDescent="0.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215</v>
      </c>
    </row>
    <row r="16" spans="2:28" x14ac:dyDescent="0.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5">
      <c r="B33" s="144">
        <v>28</v>
      </c>
      <c r="C33" s="145" t="s">
        <v>165</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5">
      <c r="B34" s="144">
        <v>29</v>
      </c>
      <c r="C34" s="145" t="s">
        <v>166</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5">
      <c r="B40" s="144"/>
      <c r="C40" s="162" t="s">
        <v>183</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5">
      <c r="B41" s="144"/>
      <c r="C41" s="156" t="s">
        <v>183</v>
      </c>
      <c r="D41" s="160" t="str">
        <f>C39</f>
        <v>ag</v>
      </c>
      <c r="E41" s="144" t="s">
        <v>16</v>
      </c>
      <c r="F41" s="146" t="s">
        <v>37</v>
      </c>
      <c r="G41" s="144" t="s">
        <v>17</v>
      </c>
      <c r="H41" s="146" t="s">
        <v>37</v>
      </c>
      <c r="I41" s="147" t="s">
        <v>38</v>
      </c>
      <c r="J41" s="146" t="s">
        <v>37</v>
      </c>
      <c r="K41" s="148" t="s">
        <v>2</v>
      </c>
      <c r="L41" s="151">
        <f>IF(OR(L39="",L40=""),"",L39+L40)</f>
        <v>6</v>
      </c>
      <c r="N41" s="149" t="s">
        <v>191</v>
      </c>
      <c r="O41" s="138" t="s">
        <v>17</v>
      </c>
      <c r="P41" s="149" t="s">
        <v>191</v>
      </c>
      <c r="R41" s="152" t="s">
        <v>191</v>
      </c>
      <c r="S41" s="138" t="s">
        <v>17</v>
      </c>
      <c r="T41" s="152" t="s">
        <v>191</v>
      </c>
      <c r="U41" s="150" t="s">
        <v>38</v>
      </c>
      <c r="V41" s="146" t="s">
        <v>175</v>
      </c>
      <c r="W41" s="139" t="s">
        <v>2</v>
      </c>
      <c r="X41" s="151">
        <f>IF(OR(X39="",X40=""),"",X39+X40)</f>
        <v>6</v>
      </c>
      <c r="Z41" s="151" t="str">
        <f>IF(X41="",L41,IF(OR(L41-X41=0,L41-X41&lt;0),"-",L41-X41))</f>
        <v>-</v>
      </c>
      <c r="AB41" s="159" t="s">
        <v>176</v>
      </c>
    </row>
    <row r="42" spans="2:28" x14ac:dyDescent="0.5">
      <c r="B42" s="144"/>
      <c r="C42" s="161" t="s">
        <v>168</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5">
      <c r="B43" s="144">
        <v>35</v>
      </c>
      <c r="C43" s="162" t="s">
        <v>183</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5">
      <c r="B44" s="144"/>
      <c r="C44" s="156" t="s">
        <v>183</v>
      </c>
      <c r="D44" s="160" t="str">
        <f>C42</f>
        <v>ah</v>
      </c>
      <c r="E44" s="144" t="s">
        <v>16</v>
      </c>
      <c r="F44" s="146" t="s">
        <v>37</v>
      </c>
      <c r="G44" s="144" t="s">
        <v>17</v>
      </c>
      <c r="H44" s="146" t="s">
        <v>37</v>
      </c>
      <c r="I44" s="147" t="s">
        <v>38</v>
      </c>
      <c r="J44" s="146" t="s">
        <v>37</v>
      </c>
      <c r="K44" s="148" t="s">
        <v>2</v>
      </c>
      <c r="L44" s="151" t="str">
        <f>IF(OR(L42="",L43=""),"",L42+L43)</f>
        <v/>
      </c>
      <c r="N44" s="149" t="s">
        <v>191</v>
      </c>
      <c r="O44" s="138" t="s">
        <v>17</v>
      </c>
      <c r="P44" s="149" t="s">
        <v>191</v>
      </c>
      <c r="R44" s="152" t="s">
        <v>191</v>
      </c>
      <c r="S44" s="138" t="s">
        <v>17</v>
      </c>
      <c r="T44" s="152" t="s">
        <v>191</v>
      </c>
      <c r="U44" s="150" t="s">
        <v>38</v>
      </c>
      <c r="V44" s="146" t="s">
        <v>175</v>
      </c>
      <c r="W44" s="139" t="s">
        <v>2</v>
      </c>
      <c r="X44" s="151" t="str">
        <f>IF(OR(X42="",X43=""),"",X42+X43)</f>
        <v/>
      </c>
      <c r="Z44" s="151" t="str">
        <f>IF(X44="",L44,IF(OR(L44-X44=0,L44-X44&lt;0),"-",L44-X44))</f>
        <v/>
      </c>
      <c r="AB44" s="159" t="s">
        <v>177</v>
      </c>
    </row>
    <row r="45" spans="2:28" x14ac:dyDescent="0.5">
      <c r="B45" s="144"/>
      <c r="C45" s="161" t="s">
        <v>169</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5">
      <c r="B46" s="144">
        <v>36</v>
      </c>
      <c r="C46" s="162" t="s">
        <v>183</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5">
      <c r="B47" s="144"/>
      <c r="C47" s="156" t="s">
        <v>183</v>
      </c>
      <c r="D47" s="160" t="str">
        <f>C45</f>
        <v>ai</v>
      </c>
      <c r="E47" s="144" t="s">
        <v>16</v>
      </c>
      <c r="F47" s="146" t="s">
        <v>37</v>
      </c>
      <c r="G47" s="144" t="s">
        <v>17</v>
      </c>
      <c r="H47" s="146" t="s">
        <v>37</v>
      </c>
      <c r="I47" s="147" t="s">
        <v>38</v>
      </c>
      <c r="J47" s="146" t="s">
        <v>37</v>
      </c>
      <c r="K47" s="148" t="s">
        <v>2</v>
      </c>
      <c r="L47" s="151" t="str">
        <f>IF(OR(L45="",L46=""),"",L45+L46)</f>
        <v/>
      </c>
      <c r="N47" s="149" t="s">
        <v>191</v>
      </c>
      <c r="O47" s="138" t="s">
        <v>17</v>
      </c>
      <c r="P47" s="149" t="s">
        <v>191</v>
      </c>
      <c r="R47" s="152" t="s">
        <v>191</v>
      </c>
      <c r="S47" s="138" t="s">
        <v>17</v>
      </c>
      <c r="T47" s="152" t="s">
        <v>191</v>
      </c>
      <c r="U47" s="150" t="s">
        <v>38</v>
      </c>
      <c r="V47" s="146" t="s">
        <v>175</v>
      </c>
      <c r="W47" s="139" t="s">
        <v>2</v>
      </c>
      <c r="X47" s="151" t="str">
        <f>IF(OR(X45="",X46=""),"",X45+X46)</f>
        <v/>
      </c>
      <c r="Z47" s="151" t="str">
        <f>IF(X47="",L47,IF(OR(L47-X47=0,L47-X47&lt;0),"-",L47-X47))</f>
        <v/>
      </c>
      <c r="AB47" s="159" t="s">
        <v>177</v>
      </c>
    </row>
    <row r="49" spans="3:4" x14ac:dyDescent="0.5">
      <c r="C49" s="140" t="s">
        <v>180</v>
      </c>
      <c r="D49" s="140"/>
    </row>
    <row r="50" spans="3:4" x14ac:dyDescent="0.5">
      <c r="C50" s="140" t="s">
        <v>181</v>
      </c>
      <c r="D50" s="140"/>
    </row>
    <row r="51" spans="3:4" x14ac:dyDescent="0.5">
      <c r="C51" s="140" t="s">
        <v>178</v>
      </c>
      <c r="D51" s="140"/>
    </row>
    <row r="52" spans="3:4" x14ac:dyDescent="0.5">
      <c r="C52" s="140" t="s">
        <v>179</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election activeCell="BC4" sqref="BC4:BF4"/>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250</v>
      </c>
      <c r="D1" s="5"/>
      <c r="E1" s="5"/>
      <c r="F1" s="5"/>
      <c r="G1" s="5"/>
      <c r="H1" s="5"/>
      <c r="K1" s="7" t="s">
        <v>0</v>
      </c>
      <c r="N1" s="5"/>
      <c r="O1" s="5"/>
      <c r="P1" s="5"/>
      <c r="Q1" s="5"/>
      <c r="R1" s="5"/>
      <c r="S1" s="5"/>
      <c r="T1" s="5"/>
      <c r="U1" s="5"/>
      <c r="AQ1" s="9" t="s">
        <v>30</v>
      </c>
      <c r="AR1" s="281" t="s">
        <v>194</v>
      </c>
      <c r="AS1" s="282"/>
      <c r="AT1" s="282"/>
      <c r="AU1" s="282"/>
      <c r="AV1" s="282"/>
      <c r="AW1" s="282"/>
      <c r="AX1" s="282"/>
      <c r="AY1" s="282"/>
      <c r="AZ1" s="282"/>
      <c r="BA1" s="282"/>
      <c r="BB1" s="282"/>
      <c r="BC1" s="282"/>
      <c r="BD1" s="282"/>
      <c r="BE1" s="282"/>
      <c r="BF1" s="282"/>
      <c r="BG1" s="282"/>
      <c r="BH1" s="9" t="s">
        <v>2</v>
      </c>
    </row>
    <row r="2" spans="2:65" s="8" customFormat="1" ht="20.25" customHeight="1" x14ac:dyDescent="0.5">
      <c r="H2" s="7"/>
      <c r="K2" s="7"/>
      <c r="L2" s="7"/>
      <c r="N2" s="9"/>
      <c r="O2" s="9"/>
      <c r="P2" s="9"/>
      <c r="Q2" s="9"/>
      <c r="R2" s="9"/>
      <c r="S2" s="9"/>
      <c r="T2" s="9"/>
      <c r="U2" s="9"/>
      <c r="Z2" s="112" t="s">
        <v>27</v>
      </c>
      <c r="AA2" s="283">
        <v>8</v>
      </c>
      <c r="AB2" s="283"/>
      <c r="AC2" s="112" t="s">
        <v>28</v>
      </c>
      <c r="AD2" s="284">
        <f>IF(AA2=0,"",YEAR(DATE(2018+AA2,1,1)))</f>
        <v>2026</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85" t="s">
        <v>184</v>
      </c>
      <c r="BD3" s="286"/>
      <c r="BE3" s="286"/>
      <c r="BF3" s="287"/>
      <c r="BG3" s="9"/>
    </row>
    <row r="4" spans="2:65" s="8" customFormat="1" ht="20.25" customHeight="1" x14ac:dyDescent="0.5">
      <c r="H4" s="7"/>
      <c r="K4" s="7"/>
      <c r="M4" s="9"/>
      <c r="N4" s="9"/>
      <c r="O4" s="9"/>
      <c r="P4" s="9"/>
      <c r="Q4" s="9"/>
      <c r="R4" s="9"/>
      <c r="S4" s="9"/>
      <c r="AA4" s="35"/>
      <c r="AB4" s="35"/>
      <c r="AC4" s="36"/>
      <c r="AD4" s="37"/>
      <c r="AE4" s="36"/>
      <c r="BB4" s="38" t="s">
        <v>154</v>
      </c>
      <c r="BC4" s="285" t="s">
        <v>253</v>
      </c>
      <c r="BD4" s="286"/>
      <c r="BE4" s="286"/>
      <c r="BF4" s="287"/>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190</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216</v>
      </c>
      <c r="AO10" s="66"/>
      <c r="AP10" s="77"/>
      <c r="AQ10" s="66"/>
      <c r="AR10" s="70"/>
      <c r="AS10" s="70"/>
      <c r="AT10" s="77"/>
      <c r="AU10" s="66"/>
      <c r="AV10" s="78"/>
      <c r="AW10" s="78"/>
      <c r="AX10" s="78"/>
      <c r="AY10" s="66"/>
      <c r="AZ10" s="66"/>
      <c r="BA10" s="67" t="s">
        <v>234</v>
      </c>
      <c r="BB10" s="66"/>
      <c r="BC10" s="259"/>
      <c r="BD10" s="260"/>
      <c r="BE10" s="2" t="s">
        <v>217</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00" t="s">
        <v>20</v>
      </c>
      <c r="C16" s="291" t="s">
        <v>219</v>
      </c>
      <c r="D16" s="292"/>
      <c r="E16" s="303"/>
      <c r="F16" s="173"/>
      <c r="G16" s="176"/>
      <c r="H16" s="306" t="s">
        <v>220</v>
      </c>
      <c r="I16" s="309" t="s">
        <v>221</v>
      </c>
      <c r="J16" s="292"/>
      <c r="K16" s="292"/>
      <c r="L16" s="303"/>
      <c r="M16" s="309" t="s">
        <v>222</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223</v>
      </c>
      <c r="AJ16" s="116"/>
      <c r="AK16" s="116"/>
      <c r="AL16" s="116"/>
      <c r="AM16" s="116"/>
      <c r="AN16" s="116" t="s">
        <v>186</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224</v>
      </c>
      <c r="BC16" s="319"/>
      <c r="BD16" s="291" t="s">
        <v>225</v>
      </c>
      <c r="BE16" s="292"/>
      <c r="BF16" s="292"/>
      <c r="BG16" s="292"/>
      <c r="BH16" s="293"/>
    </row>
    <row r="17" spans="2:60" ht="20.25" customHeight="1" x14ac:dyDescent="0.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5">
      <c r="B19" s="301"/>
      <c r="C19" s="294"/>
      <c r="D19" s="295"/>
      <c r="E19" s="304"/>
      <c r="F19" s="174"/>
      <c r="G19" s="177"/>
      <c r="H19" s="307"/>
      <c r="I19" s="310"/>
      <c r="J19" s="295"/>
      <c r="K19" s="295"/>
      <c r="L19" s="304"/>
      <c r="M19" s="310"/>
      <c r="N19" s="295"/>
      <c r="O19" s="304"/>
      <c r="P19" s="310"/>
      <c r="Q19" s="295"/>
      <c r="R19" s="295"/>
      <c r="S19" s="295"/>
      <c r="T19" s="296"/>
      <c r="U19" s="126">
        <f>WEEKDAY(DATE($AD$2,$AH$2,1))</f>
        <v>4</v>
      </c>
      <c r="V19" s="127">
        <f>WEEKDAY(DATE($AD$2,$AH$2,2))</f>
        <v>5</v>
      </c>
      <c r="W19" s="127">
        <f>WEEKDAY(DATE($AD$2,$AH$2,3))</f>
        <v>6</v>
      </c>
      <c r="X19" s="127">
        <f>WEEKDAY(DATE($AD$2,$AH$2,4))</f>
        <v>7</v>
      </c>
      <c r="Y19" s="127">
        <f>WEEKDAY(DATE($AD$2,$AH$2,5))</f>
        <v>1</v>
      </c>
      <c r="Z19" s="127">
        <f>WEEKDAY(DATE($AD$2,$AH$2,6))</f>
        <v>2</v>
      </c>
      <c r="AA19" s="128">
        <f>WEEKDAY(DATE($AD$2,$AH$2,7))</f>
        <v>3</v>
      </c>
      <c r="AB19" s="129">
        <f>WEEKDAY(DATE($AD$2,$AH$2,8))</f>
        <v>4</v>
      </c>
      <c r="AC19" s="127">
        <f>WEEKDAY(DATE($AD$2,$AH$2,9))</f>
        <v>5</v>
      </c>
      <c r="AD19" s="127">
        <f>WEEKDAY(DATE($AD$2,$AH$2,10))</f>
        <v>6</v>
      </c>
      <c r="AE19" s="127">
        <f>WEEKDAY(DATE($AD$2,$AH$2,11))</f>
        <v>7</v>
      </c>
      <c r="AF19" s="127">
        <f>WEEKDAY(DATE($AD$2,$AH$2,12))</f>
        <v>1</v>
      </c>
      <c r="AG19" s="127">
        <f>WEEKDAY(DATE($AD$2,$AH$2,13))</f>
        <v>2</v>
      </c>
      <c r="AH19" s="128">
        <f>WEEKDAY(DATE($AD$2,$AH$2,14))</f>
        <v>3</v>
      </c>
      <c r="AI19" s="129">
        <f>WEEKDAY(DATE($AD$2,$AH$2,15))</f>
        <v>4</v>
      </c>
      <c r="AJ19" s="127">
        <f>WEEKDAY(DATE($AD$2,$AH$2,16))</f>
        <v>5</v>
      </c>
      <c r="AK19" s="127">
        <f>WEEKDAY(DATE($AD$2,$AH$2,17))</f>
        <v>6</v>
      </c>
      <c r="AL19" s="127">
        <f>WEEKDAY(DATE($AD$2,$AH$2,18))</f>
        <v>7</v>
      </c>
      <c r="AM19" s="127">
        <f>WEEKDAY(DATE($AD$2,$AH$2,19))</f>
        <v>1</v>
      </c>
      <c r="AN19" s="127">
        <f>WEEKDAY(DATE($AD$2,$AH$2,20))</f>
        <v>2</v>
      </c>
      <c r="AO19" s="128">
        <f>WEEKDAY(DATE($AD$2,$AH$2,21))</f>
        <v>3</v>
      </c>
      <c r="AP19" s="129">
        <f>WEEKDAY(DATE($AD$2,$AH$2,22))</f>
        <v>4</v>
      </c>
      <c r="AQ19" s="127">
        <f>WEEKDAY(DATE($AD$2,$AH$2,23))</f>
        <v>5</v>
      </c>
      <c r="AR19" s="127">
        <f>WEEKDAY(DATE($AD$2,$AH$2,24))</f>
        <v>6</v>
      </c>
      <c r="AS19" s="127">
        <f>WEEKDAY(DATE($AD$2,$AH$2,25))</f>
        <v>7</v>
      </c>
      <c r="AT19" s="127">
        <f>WEEKDAY(DATE($AD$2,$AH$2,26))</f>
        <v>1</v>
      </c>
      <c r="AU19" s="127">
        <f>WEEKDAY(DATE($AD$2,$AH$2,27))</f>
        <v>2</v>
      </c>
      <c r="AV19" s="128">
        <f>WEEKDAY(DATE($AD$2,$AH$2,28))</f>
        <v>3</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5000000000000004">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水</v>
      </c>
      <c r="V20" s="134" t="str">
        <f t="shared" ref="V20:AV20" si="0">IF(V19=1,"日",IF(V19=2,"月",IF(V19=3,"火",IF(V19=4,"水",IF(V19=5,"木",IF(V19=6,"金","土"))))))</f>
        <v>木</v>
      </c>
      <c r="W20" s="134" t="str">
        <f t="shared" si="0"/>
        <v>金</v>
      </c>
      <c r="X20" s="134" t="str">
        <f t="shared" si="0"/>
        <v>土</v>
      </c>
      <c r="Y20" s="134" t="str">
        <f t="shared" si="0"/>
        <v>日</v>
      </c>
      <c r="Z20" s="134" t="str">
        <f t="shared" si="0"/>
        <v>月</v>
      </c>
      <c r="AA20" s="135" t="str">
        <f t="shared" si="0"/>
        <v>火</v>
      </c>
      <c r="AB20" s="136" t="str">
        <f>IF(AB19=1,"日",IF(AB19=2,"月",IF(AB19=3,"火",IF(AB19=4,"水",IF(AB19=5,"木",IF(AB19=6,"金","土"))))))</f>
        <v>水</v>
      </c>
      <c r="AC20" s="134" t="str">
        <f t="shared" si="0"/>
        <v>木</v>
      </c>
      <c r="AD20" s="134" t="str">
        <f t="shared" si="0"/>
        <v>金</v>
      </c>
      <c r="AE20" s="134" t="str">
        <f t="shared" si="0"/>
        <v>土</v>
      </c>
      <c r="AF20" s="134" t="str">
        <f t="shared" si="0"/>
        <v>日</v>
      </c>
      <c r="AG20" s="134" t="str">
        <f t="shared" si="0"/>
        <v>月</v>
      </c>
      <c r="AH20" s="135" t="str">
        <f t="shared" si="0"/>
        <v>火</v>
      </c>
      <c r="AI20" s="136" t="str">
        <f>IF(AI19=1,"日",IF(AI19=2,"月",IF(AI19=3,"火",IF(AI19=4,"水",IF(AI19=5,"木",IF(AI19=6,"金","土"))))))</f>
        <v>水</v>
      </c>
      <c r="AJ20" s="134" t="str">
        <f t="shared" si="0"/>
        <v>木</v>
      </c>
      <c r="AK20" s="134" t="str">
        <f t="shared" si="0"/>
        <v>金</v>
      </c>
      <c r="AL20" s="134" t="str">
        <f t="shared" si="0"/>
        <v>土</v>
      </c>
      <c r="AM20" s="134" t="str">
        <f t="shared" si="0"/>
        <v>日</v>
      </c>
      <c r="AN20" s="134" t="str">
        <f t="shared" si="0"/>
        <v>月</v>
      </c>
      <c r="AO20" s="135" t="str">
        <f t="shared" si="0"/>
        <v>火</v>
      </c>
      <c r="AP20" s="136" t="str">
        <f>IF(AP19=1,"日",IF(AP19=2,"月",IF(AP19=3,"火",IF(AP19=4,"水",IF(AP19=5,"木",IF(AP19=6,"金","土"))))))</f>
        <v>水</v>
      </c>
      <c r="AQ20" s="134" t="str">
        <f t="shared" si="0"/>
        <v>木</v>
      </c>
      <c r="AR20" s="134" t="str">
        <f t="shared" si="0"/>
        <v>金</v>
      </c>
      <c r="AS20" s="134" t="str">
        <f t="shared" si="0"/>
        <v>土</v>
      </c>
      <c r="AT20" s="134" t="str">
        <f t="shared" si="0"/>
        <v>日</v>
      </c>
      <c r="AU20" s="134" t="str">
        <f t="shared" si="0"/>
        <v>月</v>
      </c>
      <c r="AV20" s="135" t="str">
        <f t="shared" si="0"/>
        <v>火</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5000000000000004">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5">
      <c r="B171" s="368" t="s">
        <v>226</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5">
      <c r="B172" s="371" t="s">
        <v>227</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5">
      <c r="B173" s="371" t="s">
        <v>228</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5">
      <c r="B174" s="371" t="s">
        <v>229</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5">
      <c r="B175" s="371" t="s">
        <v>230</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5">
      <c r="B176" s="371" t="s">
        <v>231</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5000000000000004">
      <c r="B177" s="365" t="s">
        <v>232</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5">
      <c r="C178" s="48"/>
      <c r="D178" s="48"/>
      <c r="E178" s="48"/>
      <c r="F178" s="48"/>
      <c r="G178" s="48"/>
      <c r="R178" s="50"/>
      <c r="BH178" s="49"/>
    </row>
    <row r="179" spans="2:60" ht="20.25" customHeight="1" x14ac:dyDescent="0.5"/>
    <row r="180" spans="2:60" ht="20.25" customHeight="1" x14ac:dyDescent="0.5"/>
    <row r="181" spans="2:60" ht="20.25" customHeight="1" x14ac:dyDescent="0.5"/>
    <row r="182" spans="2:60" ht="20.25" customHeight="1" x14ac:dyDescent="0.5"/>
    <row r="183" spans="2:60" ht="20.25" customHeight="1" x14ac:dyDescent="0.5"/>
    <row r="184" spans="2:60" ht="20.25" customHeight="1" x14ac:dyDescent="0.5"/>
    <row r="185" spans="2:60" ht="20.25" customHeight="1" x14ac:dyDescent="0.5"/>
    <row r="186" spans="2:60" ht="20.25" customHeight="1" x14ac:dyDescent="0.5"/>
    <row r="187" spans="2:60" ht="20.25" customHeight="1" x14ac:dyDescent="0.5"/>
    <row r="188" spans="2:60" ht="20.25" customHeight="1" x14ac:dyDescent="0.5"/>
    <row r="189" spans="2:60" ht="20.25" customHeight="1" x14ac:dyDescent="0.5"/>
    <row r="190" spans="2:60" ht="20.25" customHeight="1" x14ac:dyDescent="0.5"/>
    <row r="191" spans="2:60" ht="20.25" customHeight="1" x14ac:dyDescent="0.5"/>
    <row r="192" spans="2:60" ht="20.25" customHeight="1" x14ac:dyDescent="0.5"/>
    <row r="193" ht="20.25" customHeight="1" x14ac:dyDescent="0.5"/>
    <row r="194" ht="20.25" customHeight="1" x14ac:dyDescent="0.5"/>
    <row r="195" ht="20.25" customHeight="1" x14ac:dyDescent="0.5"/>
    <row r="196" ht="20.25" customHeight="1" x14ac:dyDescent="0.5"/>
    <row r="197" ht="20.25" customHeight="1" x14ac:dyDescent="0.5"/>
    <row r="198" ht="20.25" customHeight="1" x14ac:dyDescent="0.5"/>
    <row r="199" ht="20.25" customHeight="1" x14ac:dyDescent="0.5"/>
    <row r="200" ht="20.25" customHeight="1" x14ac:dyDescent="0.5"/>
    <row r="201" ht="20.25" customHeight="1" x14ac:dyDescent="0.5"/>
    <row r="202" ht="20.25" customHeight="1" x14ac:dyDescent="0.5"/>
    <row r="203" ht="20.25" customHeight="1" x14ac:dyDescent="0.5"/>
    <row r="204" ht="20.25" customHeight="1" x14ac:dyDescent="0.5"/>
    <row r="205" ht="20.25" customHeight="1" x14ac:dyDescent="0.5"/>
    <row r="232" spans="1:57" x14ac:dyDescent="0.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5">
      <c r="A234" s="11"/>
      <c r="B234" s="11"/>
      <c r="C234" s="14"/>
      <c r="D234" s="14"/>
      <c r="E234" s="14"/>
      <c r="F234" s="14"/>
      <c r="G234" s="14"/>
      <c r="H234" s="14"/>
      <c r="I234" s="12"/>
      <c r="J234" s="12"/>
      <c r="K234" s="11"/>
      <c r="L234" s="11"/>
      <c r="M234" s="11"/>
      <c r="N234" s="11"/>
      <c r="O234" s="11"/>
      <c r="P234" s="11"/>
    </row>
    <row r="235" spans="1:57" x14ac:dyDescent="0.5">
      <c r="A235" s="11"/>
      <c r="B235" s="11"/>
      <c r="C235" s="14"/>
      <c r="D235" s="14"/>
      <c r="E235" s="14"/>
      <c r="F235" s="14"/>
      <c r="G235" s="14"/>
      <c r="H235" s="14"/>
      <c r="I235" s="12"/>
      <c r="J235" s="12"/>
      <c r="K235" s="11"/>
      <c r="L235" s="11"/>
      <c r="M235" s="11"/>
      <c r="N235" s="11"/>
      <c r="O235" s="11"/>
      <c r="P235" s="11"/>
    </row>
    <row r="236" spans="1:57" x14ac:dyDescent="0.5">
      <c r="C236" s="3"/>
      <c r="D236" s="3"/>
      <c r="E236" s="3"/>
      <c r="F236" s="3"/>
      <c r="G236" s="3"/>
      <c r="H236" s="3"/>
    </row>
    <row r="237" spans="1:57" x14ac:dyDescent="0.5">
      <c r="C237" s="3"/>
      <c r="D237" s="3"/>
      <c r="E237" s="3"/>
      <c r="F237" s="3"/>
      <c r="G237" s="3"/>
      <c r="H237" s="3"/>
    </row>
    <row r="238" spans="1:57" x14ac:dyDescent="0.5">
      <c r="C238" s="3"/>
      <c r="D238" s="3"/>
      <c r="E238" s="3"/>
      <c r="F238" s="3"/>
      <c r="G238" s="3"/>
      <c r="H238" s="3"/>
    </row>
    <row r="239" spans="1:57" x14ac:dyDescent="0.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7">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19"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tabSelected="1" view="pageBreakPreview" zoomScaleNormal="55" zoomScaleSheetLayoutView="100" workbookViewId="0">
      <selection activeCell="BC4" sqref="BC4:BF4"/>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250</v>
      </c>
      <c r="D1" s="5"/>
      <c r="E1" s="5"/>
      <c r="F1" s="5"/>
      <c r="G1" s="5"/>
      <c r="H1" s="5"/>
      <c r="K1" s="7" t="s">
        <v>0</v>
      </c>
      <c r="N1" s="5"/>
      <c r="O1" s="5"/>
      <c r="P1" s="5"/>
      <c r="Q1" s="5"/>
      <c r="R1" s="5"/>
      <c r="S1" s="5"/>
      <c r="T1" s="5"/>
      <c r="U1" s="5"/>
      <c r="AQ1" s="9" t="s">
        <v>30</v>
      </c>
      <c r="AR1" s="281" t="s">
        <v>194</v>
      </c>
      <c r="AS1" s="282"/>
      <c r="AT1" s="282"/>
      <c r="AU1" s="282"/>
      <c r="AV1" s="282"/>
      <c r="AW1" s="282"/>
      <c r="AX1" s="282"/>
      <c r="AY1" s="282"/>
      <c r="AZ1" s="282"/>
      <c r="BA1" s="282"/>
      <c r="BB1" s="282"/>
      <c r="BC1" s="282"/>
      <c r="BD1" s="282"/>
      <c r="BE1" s="282"/>
      <c r="BF1" s="282"/>
      <c r="BG1" s="282"/>
      <c r="BH1" s="9" t="s">
        <v>2</v>
      </c>
    </row>
    <row r="2" spans="2:65" s="8" customFormat="1" ht="20.25" customHeight="1" x14ac:dyDescent="0.5">
      <c r="H2" s="7"/>
      <c r="K2" s="7"/>
      <c r="L2" s="7"/>
      <c r="N2" s="9"/>
      <c r="O2" s="9"/>
      <c r="P2" s="9"/>
      <c r="Q2" s="9"/>
      <c r="R2" s="9"/>
      <c r="S2" s="9"/>
      <c r="T2" s="9"/>
      <c r="U2" s="9"/>
      <c r="Z2" s="112" t="s">
        <v>27</v>
      </c>
      <c r="AA2" s="283">
        <v>8</v>
      </c>
      <c r="AB2" s="283"/>
      <c r="AC2" s="112" t="s">
        <v>28</v>
      </c>
      <c r="AD2" s="284">
        <f>IF(AA2=0,"",YEAR(DATE(2018+AA2,1,1)))</f>
        <v>2026</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85" t="s">
        <v>184</v>
      </c>
      <c r="BD3" s="286"/>
      <c r="BE3" s="286"/>
      <c r="BF3" s="287"/>
      <c r="BG3" s="9"/>
    </row>
    <row r="4" spans="2:65" s="8" customFormat="1" ht="20.25" customHeight="1" x14ac:dyDescent="0.5">
      <c r="H4" s="7"/>
      <c r="K4" s="7"/>
      <c r="M4" s="9"/>
      <c r="N4" s="9"/>
      <c r="O4" s="9"/>
      <c r="P4" s="9"/>
      <c r="Q4" s="9"/>
      <c r="R4" s="9"/>
      <c r="S4" s="9"/>
      <c r="AA4" s="35"/>
      <c r="AB4" s="35"/>
      <c r="AC4" s="36"/>
      <c r="AD4" s="37"/>
      <c r="AE4" s="36"/>
      <c r="BB4" s="38" t="s">
        <v>154</v>
      </c>
      <c r="BC4" s="285" t="s">
        <v>253</v>
      </c>
      <c r="BD4" s="286"/>
      <c r="BE4" s="286"/>
      <c r="BF4" s="287"/>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190</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216</v>
      </c>
      <c r="AO10" s="66"/>
      <c r="AP10" s="77"/>
      <c r="AQ10" s="66"/>
      <c r="AR10" s="70"/>
      <c r="AS10" s="70"/>
      <c r="AT10" s="77"/>
      <c r="AU10" s="66"/>
      <c r="AV10" s="78"/>
      <c r="AW10" s="78"/>
      <c r="AX10" s="78"/>
      <c r="AY10" s="66"/>
      <c r="AZ10" s="66"/>
      <c r="BA10" s="67" t="s">
        <v>234</v>
      </c>
      <c r="BB10" s="66"/>
      <c r="BC10" s="259"/>
      <c r="BD10" s="260"/>
      <c r="BE10" s="2" t="s">
        <v>217</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00" t="s">
        <v>20</v>
      </c>
      <c r="C16" s="291" t="s">
        <v>219</v>
      </c>
      <c r="D16" s="292"/>
      <c r="E16" s="303"/>
      <c r="F16" s="173"/>
      <c r="G16" s="176"/>
      <c r="H16" s="306" t="s">
        <v>220</v>
      </c>
      <c r="I16" s="309" t="s">
        <v>221</v>
      </c>
      <c r="J16" s="292"/>
      <c r="K16" s="292"/>
      <c r="L16" s="303"/>
      <c r="M16" s="309" t="s">
        <v>222</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223</v>
      </c>
      <c r="AJ16" s="116"/>
      <c r="AK16" s="116"/>
      <c r="AL16" s="116"/>
      <c r="AM16" s="116"/>
      <c r="AN16" s="116" t="s">
        <v>186</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224</v>
      </c>
      <c r="BC16" s="319"/>
      <c r="BD16" s="291" t="s">
        <v>225</v>
      </c>
      <c r="BE16" s="292"/>
      <c r="BF16" s="292"/>
      <c r="BG16" s="292"/>
      <c r="BH16" s="293"/>
    </row>
    <row r="17" spans="2:60" ht="20.25" customHeight="1" x14ac:dyDescent="0.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5">
      <c r="B19" s="301"/>
      <c r="C19" s="294"/>
      <c r="D19" s="295"/>
      <c r="E19" s="304"/>
      <c r="F19" s="174"/>
      <c r="G19" s="177"/>
      <c r="H19" s="307"/>
      <c r="I19" s="310"/>
      <c r="J19" s="295"/>
      <c r="K19" s="295"/>
      <c r="L19" s="304"/>
      <c r="M19" s="310"/>
      <c r="N19" s="295"/>
      <c r="O19" s="304"/>
      <c r="P19" s="310"/>
      <c r="Q19" s="295"/>
      <c r="R19" s="295"/>
      <c r="S19" s="295"/>
      <c r="T19" s="296"/>
      <c r="U19" s="126">
        <f>WEEKDAY(DATE($AD$2,$AH$2,1))</f>
        <v>4</v>
      </c>
      <c r="V19" s="127">
        <f>WEEKDAY(DATE($AD$2,$AH$2,2))</f>
        <v>5</v>
      </c>
      <c r="W19" s="127">
        <f>WEEKDAY(DATE($AD$2,$AH$2,3))</f>
        <v>6</v>
      </c>
      <c r="X19" s="127">
        <f>WEEKDAY(DATE($AD$2,$AH$2,4))</f>
        <v>7</v>
      </c>
      <c r="Y19" s="127">
        <f>WEEKDAY(DATE($AD$2,$AH$2,5))</f>
        <v>1</v>
      </c>
      <c r="Z19" s="127">
        <f>WEEKDAY(DATE($AD$2,$AH$2,6))</f>
        <v>2</v>
      </c>
      <c r="AA19" s="128">
        <f>WEEKDAY(DATE($AD$2,$AH$2,7))</f>
        <v>3</v>
      </c>
      <c r="AB19" s="129">
        <f>WEEKDAY(DATE($AD$2,$AH$2,8))</f>
        <v>4</v>
      </c>
      <c r="AC19" s="127">
        <f>WEEKDAY(DATE($AD$2,$AH$2,9))</f>
        <v>5</v>
      </c>
      <c r="AD19" s="127">
        <f>WEEKDAY(DATE($AD$2,$AH$2,10))</f>
        <v>6</v>
      </c>
      <c r="AE19" s="127">
        <f>WEEKDAY(DATE($AD$2,$AH$2,11))</f>
        <v>7</v>
      </c>
      <c r="AF19" s="127">
        <f>WEEKDAY(DATE($AD$2,$AH$2,12))</f>
        <v>1</v>
      </c>
      <c r="AG19" s="127">
        <f>WEEKDAY(DATE($AD$2,$AH$2,13))</f>
        <v>2</v>
      </c>
      <c r="AH19" s="128">
        <f>WEEKDAY(DATE($AD$2,$AH$2,14))</f>
        <v>3</v>
      </c>
      <c r="AI19" s="129">
        <f>WEEKDAY(DATE($AD$2,$AH$2,15))</f>
        <v>4</v>
      </c>
      <c r="AJ19" s="127">
        <f>WEEKDAY(DATE($AD$2,$AH$2,16))</f>
        <v>5</v>
      </c>
      <c r="AK19" s="127">
        <f>WEEKDAY(DATE($AD$2,$AH$2,17))</f>
        <v>6</v>
      </c>
      <c r="AL19" s="127">
        <f>WEEKDAY(DATE($AD$2,$AH$2,18))</f>
        <v>7</v>
      </c>
      <c r="AM19" s="127">
        <f>WEEKDAY(DATE($AD$2,$AH$2,19))</f>
        <v>1</v>
      </c>
      <c r="AN19" s="127">
        <f>WEEKDAY(DATE($AD$2,$AH$2,20))</f>
        <v>2</v>
      </c>
      <c r="AO19" s="128">
        <f>WEEKDAY(DATE($AD$2,$AH$2,21))</f>
        <v>3</v>
      </c>
      <c r="AP19" s="129">
        <f>WEEKDAY(DATE($AD$2,$AH$2,22))</f>
        <v>4</v>
      </c>
      <c r="AQ19" s="127">
        <f>WEEKDAY(DATE($AD$2,$AH$2,23))</f>
        <v>5</v>
      </c>
      <c r="AR19" s="127">
        <f>WEEKDAY(DATE($AD$2,$AH$2,24))</f>
        <v>6</v>
      </c>
      <c r="AS19" s="127">
        <f>WEEKDAY(DATE($AD$2,$AH$2,25))</f>
        <v>7</v>
      </c>
      <c r="AT19" s="127">
        <f>WEEKDAY(DATE($AD$2,$AH$2,26))</f>
        <v>1</v>
      </c>
      <c r="AU19" s="127">
        <f>WEEKDAY(DATE($AD$2,$AH$2,27))</f>
        <v>2</v>
      </c>
      <c r="AV19" s="128">
        <f>WEEKDAY(DATE($AD$2,$AH$2,28))</f>
        <v>3</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5000000000000004">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水</v>
      </c>
      <c r="V20" s="134" t="str">
        <f t="shared" ref="V20:AV20" si="0">IF(V19=1,"日",IF(V19=2,"月",IF(V19=3,"火",IF(V19=4,"水",IF(V19=5,"木",IF(V19=6,"金","土"))))))</f>
        <v>木</v>
      </c>
      <c r="W20" s="134" t="str">
        <f t="shared" si="0"/>
        <v>金</v>
      </c>
      <c r="X20" s="134" t="str">
        <f t="shared" si="0"/>
        <v>土</v>
      </c>
      <c r="Y20" s="134" t="str">
        <f t="shared" si="0"/>
        <v>日</v>
      </c>
      <c r="Z20" s="134" t="str">
        <f t="shared" si="0"/>
        <v>月</v>
      </c>
      <c r="AA20" s="135" t="str">
        <f t="shared" si="0"/>
        <v>火</v>
      </c>
      <c r="AB20" s="136" t="str">
        <f>IF(AB19=1,"日",IF(AB19=2,"月",IF(AB19=3,"火",IF(AB19=4,"水",IF(AB19=5,"木",IF(AB19=6,"金","土"))))))</f>
        <v>水</v>
      </c>
      <c r="AC20" s="134" t="str">
        <f t="shared" si="0"/>
        <v>木</v>
      </c>
      <c r="AD20" s="134" t="str">
        <f t="shared" si="0"/>
        <v>金</v>
      </c>
      <c r="AE20" s="134" t="str">
        <f t="shared" si="0"/>
        <v>土</v>
      </c>
      <c r="AF20" s="134" t="str">
        <f t="shared" si="0"/>
        <v>日</v>
      </c>
      <c r="AG20" s="134" t="str">
        <f t="shared" si="0"/>
        <v>月</v>
      </c>
      <c r="AH20" s="135" t="str">
        <f t="shared" si="0"/>
        <v>火</v>
      </c>
      <c r="AI20" s="136" t="str">
        <f>IF(AI19=1,"日",IF(AI19=2,"月",IF(AI19=3,"火",IF(AI19=4,"水",IF(AI19=5,"木",IF(AI19=6,"金","土"))))))</f>
        <v>水</v>
      </c>
      <c r="AJ20" s="134" t="str">
        <f t="shared" si="0"/>
        <v>木</v>
      </c>
      <c r="AK20" s="134" t="str">
        <f t="shared" si="0"/>
        <v>金</v>
      </c>
      <c r="AL20" s="134" t="str">
        <f t="shared" si="0"/>
        <v>土</v>
      </c>
      <c r="AM20" s="134" t="str">
        <f t="shared" si="0"/>
        <v>日</v>
      </c>
      <c r="AN20" s="134" t="str">
        <f t="shared" si="0"/>
        <v>月</v>
      </c>
      <c r="AO20" s="135" t="str">
        <f t="shared" si="0"/>
        <v>火</v>
      </c>
      <c r="AP20" s="136" t="str">
        <f>IF(AP19=1,"日",IF(AP19=2,"月",IF(AP19=3,"火",IF(AP19=4,"水",IF(AP19=5,"木",IF(AP19=6,"金","土"))))))</f>
        <v>水</v>
      </c>
      <c r="AQ20" s="134" t="str">
        <f t="shared" si="0"/>
        <v>木</v>
      </c>
      <c r="AR20" s="134" t="str">
        <f t="shared" si="0"/>
        <v>金</v>
      </c>
      <c r="AS20" s="134" t="str">
        <f t="shared" si="0"/>
        <v>土</v>
      </c>
      <c r="AT20" s="134" t="str">
        <f t="shared" si="0"/>
        <v>日</v>
      </c>
      <c r="AU20" s="134" t="str">
        <f t="shared" si="0"/>
        <v>月</v>
      </c>
      <c r="AV20" s="135" t="str">
        <f t="shared" si="0"/>
        <v>火</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5000000000000004">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5">
      <c r="B69" s="368" t="s">
        <v>226</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5">
      <c r="B70" s="371" t="s">
        <v>227</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5">
      <c r="B71" s="371" t="s">
        <v>228</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5">
      <c r="B72" s="371" t="s">
        <v>229</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5">
      <c r="B73" s="371" t="s">
        <v>230</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5">
      <c r="B74" s="371" t="s">
        <v>231</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5000000000000004">
      <c r="B75" s="365" t="s">
        <v>232</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5">
      <c r="C76" s="48"/>
      <c r="D76" s="48"/>
      <c r="E76" s="48"/>
      <c r="F76" s="48"/>
      <c r="G76" s="48"/>
      <c r="R76" s="50"/>
      <c r="BH76" s="49"/>
    </row>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03" ht="20.25" customHeight="1" x14ac:dyDescent="0.5"/>
    <row r="130" spans="1:57" x14ac:dyDescent="0.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5">
      <c r="A132" s="11"/>
      <c r="B132" s="11"/>
      <c r="C132" s="14"/>
      <c r="D132" s="14"/>
      <c r="E132" s="14"/>
      <c r="F132" s="14"/>
      <c r="G132" s="14"/>
      <c r="H132" s="14"/>
      <c r="I132" s="12"/>
      <c r="J132" s="12"/>
      <c r="K132" s="11"/>
      <c r="L132" s="11"/>
      <c r="M132" s="11"/>
      <c r="N132" s="11"/>
      <c r="O132" s="11"/>
      <c r="P132" s="11"/>
    </row>
    <row r="133" spans="1:57" x14ac:dyDescent="0.5">
      <c r="A133" s="11"/>
      <c r="B133" s="11"/>
      <c r="C133" s="14"/>
      <c r="D133" s="14"/>
      <c r="E133" s="14"/>
      <c r="F133" s="14"/>
      <c r="G133" s="14"/>
      <c r="H133" s="14"/>
      <c r="I133" s="12"/>
      <c r="J133" s="12"/>
      <c r="K133" s="11"/>
      <c r="L133" s="11"/>
      <c r="M133" s="11"/>
      <c r="N133" s="11"/>
      <c r="O133" s="11"/>
      <c r="P133" s="11"/>
    </row>
    <row r="134" spans="1:57" x14ac:dyDescent="0.5">
      <c r="C134" s="3"/>
      <c r="D134" s="3"/>
      <c r="E134" s="3"/>
      <c r="F134" s="3"/>
      <c r="G134" s="3"/>
      <c r="H134" s="3"/>
    </row>
    <row r="135" spans="1:57" x14ac:dyDescent="0.5">
      <c r="C135" s="3"/>
      <c r="D135" s="3"/>
      <c r="E135" s="3"/>
      <c r="F135" s="3"/>
      <c r="G135" s="3"/>
      <c r="H135" s="3"/>
    </row>
    <row r="136" spans="1:57" x14ac:dyDescent="0.5">
      <c r="C136" s="3"/>
      <c r="D136" s="3"/>
      <c r="E136" s="3"/>
      <c r="F136" s="3"/>
      <c r="G136" s="3"/>
      <c r="H136" s="3"/>
    </row>
    <row r="137" spans="1:57" x14ac:dyDescent="0.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7">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opLeftCell="O1" zoomScaleNormal="100" workbookViewId="0"/>
  </sheetViews>
  <sheetFormatPr defaultColWidth="9" defaultRowHeight="26.05" x14ac:dyDescent="0.5"/>
  <cols>
    <col min="1" max="1" width="1.6328125" style="139" customWidth="1"/>
    <col min="2" max="2" width="5.6328125" style="138" customWidth="1"/>
    <col min="3" max="3" width="10.6328125" style="138" customWidth="1"/>
    <col min="4" max="4" width="10.6328125" style="138" hidden="1" customWidth="1"/>
    <col min="5" max="5" width="3.36328125" style="138" bestFit="1" customWidth="1"/>
    <col min="6" max="6" width="15.6328125" style="139" customWidth="1"/>
    <col min="7" max="7" width="3.36328125" style="139" bestFit="1" customWidth="1"/>
    <col min="8" max="8" width="15.6328125" style="139" customWidth="1"/>
    <col min="9" max="9" width="3.36328125" style="139" bestFit="1" customWidth="1"/>
    <col min="10" max="10" width="15.6328125" style="138" customWidth="1"/>
    <col min="11" max="11" width="3.36328125" style="139" bestFit="1" customWidth="1"/>
    <col min="12" max="12" width="15.6328125" style="139" customWidth="1"/>
    <col min="13" max="13" width="5" style="139" customWidth="1"/>
    <col min="14" max="14" width="15.6328125" style="139" customWidth="1"/>
    <col min="15" max="15" width="3.36328125" style="139" customWidth="1"/>
    <col min="16" max="16" width="15.6328125" style="139" customWidth="1"/>
    <col min="17" max="17" width="3.36328125" style="139" customWidth="1"/>
    <col min="18" max="18" width="15.6328125" style="139" customWidth="1"/>
    <col min="19" max="19" width="3.36328125" style="139" customWidth="1"/>
    <col min="20" max="20" width="15.6328125" style="139" customWidth="1"/>
    <col min="21" max="21" width="3.36328125" style="139" customWidth="1"/>
    <col min="22" max="22" width="15.6328125" style="139" customWidth="1"/>
    <col min="23" max="23" width="3.36328125" style="139" customWidth="1"/>
    <col min="24" max="24" width="15.6328125" style="139" customWidth="1"/>
    <col min="25" max="25" width="3.36328125" style="139" customWidth="1"/>
    <col min="26" max="26" width="15.6328125" style="139" customWidth="1"/>
    <col min="27" max="27" width="3.36328125" style="139" customWidth="1"/>
    <col min="28" max="28" width="50.6328125" style="139" customWidth="1"/>
    <col min="29" max="16384" width="9" style="139"/>
  </cols>
  <sheetData>
    <row r="1" spans="2:28" x14ac:dyDescent="0.5">
      <c r="B1" s="137" t="s">
        <v>33</v>
      </c>
    </row>
    <row r="2" spans="2:28" x14ac:dyDescent="0.5">
      <c r="B2" s="140" t="s">
        <v>34</v>
      </c>
      <c r="F2" s="141"/>
      <c r="G2" s="142"/>
      <c r="H2" s="142"/>
      <c r="I2" s="142"/>
      <c r="J2" s="143"/>
      <c r="K2" s="142"/>
      <c r="L2" s="142"/>
    </row>
    <row r="3" spans="2:28" x14ac:dyDescent="0.5">
      <c r="B3" s="141" t="s">
        <v>144</v>
      </c>
      <c r="F3" s="143" t="s">
        <v>145</v>
      </c>
      <c r="G3" s="142"/>
      <c r="H3" s="142"/>
      <c r="I3" s="142"/>
      <c r="J3" s="143"/>
      <c r="K3" s="142"/>
      <c r="L3" s="142"/>
    </row>
    <row r="4" spans="2:28" x14ac:dyDescent="0.5">
      <c r="B4" s="140"/>
      <c r="F4" s="389" t="s">
        <v>35</v>
      </c>
      <c r="G4" s="389"/>
      <c r="H4" s="389"/>
      <c r="I4" s="389"/>
      <c r="J4" s="389"/>
      <c r="K4" s="389"/>
      <c r="L4" s="389"/>
      <c r="N4" s="389" t="s">
        <v>66</v>
      </c>
      <c r="O4" s="389"/>
      <c r="P4" s="389"/>
      <c r="R4" s="389" t="s">
        <v>65</v>
      </c>
      <c r="S4" s="389"/>
      <c r="T4" s="389"/>
      <c r="U4" s="389"/>
      <c r="V4" s="389"/>
      <c r="W4" s="389"/>
      <c r="X4" s="389"/>
      <c r="Z4" s="157" t="s">
        <v>75</v>
      </c>
      <c r="AB4" s="389" t="s">
        <v>174</v>
      </c>
    </row>
    <row r="5" spans="2:28" x14ac:dyDescent="0.5">
      <c r="B5" s="138" t="s">
        <v>20</v>
      </c>
      <c r="C5" s="138" t="s">
        <v>4</v>
      </c>
      <c r="F5" s="138" t="s">
        <v>170</v>
      </c>
      <c r="G5" s="138"/>
      <c r="H5" s="138" t="s">
        <v>171</v>
      </c>
      <c r="J5" s="138" t="s">
        <v>36</v>
      </c>
      <c r="L5" s="138" t="s">
        <v>35</v>
      </c>
      <c r="N5" s="138" t="s">
        <v>172</v>
      </c>
      <c r="P5" s="138" t="s">
        <v>173</v>
      </c>
      <c r="R5" s="138" t="s">
        <v>172</v>
      </c>
      <c r="T5" s="138" t="s">
        <v>173</v>
      </c>
      <c r="V5" s="138" t="s">
        <v>36</v>
      </c>
      <c r="X5" s="138" t="s">
        <v>35</v>
      </c>
      <c r="Z5" s="158" t="s">
        <v>76</v>
      </c>
      <c r="AB5" s="389"/>
    </row>
    <row r="6" spans="2:28" x14ac:dyDescent="0.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175</v>
      </c>
      <c r="W41" s="139" t="s">
        <v>2</v>
      </c>
      <c r="X41" s="151" t="str">
        <f>IF(OR(X39="",X40=""),"",X39+X40)</f>
        <v/>
      </c>
      <c r="Z41" s="151" t="str">
        <f>IF(X41="",L41,IF(OR(L41-X41=0,L41-X41&lt;0),"-",L41-X41))</f>
        <v/>
      </c>
      <c r="AB41" s="159" t="s">
        <v>176</v>
      </c>
    </row>
    <row r="42" spans="2:28" x14ac:dyDescent="0.5">
      <c r="B42" s="144"/>
      <c r="C42" s="161" t="s">
        <v>168</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175</v>
      </c>
      <c r="W44" s="139" t="s">
        <v>2</v>
      </c>
      <c r="X44" s="151" t="str">
        <f>IF(OR(X42="",X43=""),"",X42+X43)</f>
        <v/>
      </c>
      <c r="Z44" s="151" t="str">
        <f>IF(X44="",L44,IF(OR(L44-X44=0,L44-X44&lt;0),"-",L44-X44))</f>
        <v/>
      </c>
      <c r="AB44" s="159" t="s">
        <v>177</v>
      </c>
    </row>
    <row r="45" spans="2:28" x14ac:dyDescent="0.5">
      <c r="B45" s="144"/>
      <c r="C45" s="161" t="s">
        <v>169</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175</v>
      </c>
      <c r="W47" s="139" t="s">
        <v>2</v>
      </c>
      <c r="X47" s="151" t="str">
        <f>IF(OR(X45="",X46=""),"",X45+X46)</f>
        <v/>
      </c>
      <c r="Z47" s="151" t="str">
        <f>IF(X47="",L47,IF(OR(L47-X47=0,L47-X47&lt;0),"-",L47-X47))</f>
        <v/>
      </c>
      <c r="AB47" s="159" t="s">
        <v>177</v>
      </c>
    </row>
    <row r="49" spans="3:4" x14ac:dyDescent="0.5">
      <c r="C49" s="140" t="s">
        <v>180</v>
      </c>
      <c r="D49" s="140"/>
    </row>
    <row r="50" spans="3:4" x14ac:dyDescent="0.5">
      <c r="C50" s="140" t="s">
        <v>181</v>
      </c>
      <c r="D50" s="140"/>
    </row>
    <row r="51" spans="3:4" x14ac:dyDescent="0.5">
      <c r="C51" s="140" t="s">
        <v>178</v>
      </c>
      <c r="D51" s="140"/>
    </row>
    <row r="52" spans="3:4" x14ac:dyDescent="0.5">
      <c r="C52" s="140" t="s">
        <v>179</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2"/>
  <sheetViews>
    <sheetView workbookViewId="0">
      <selection activeCell="A81" sqref="A81:XFD84"/>
    </sheetView>
  </sheetViews>
  <sheetFormatPr defaultColWidth="9" defaultRowHeight="18.3" x14ac:dyDescent="0.5"/>
  <cols>
    <col min="1" max="1" width="1.36328125" style="40" customWidth="1"/>
    <col min="2" max="3" width="9" style="40"/>
    <col min="4" max="4" width="40.6328125" style="40" customWidth="1"/>
    <col min="5" max="16384" width="9" style="40"/>
  </cols>
  <sheetData>
    <row r="1" spans="2:11" x14ac:dyDescent="0.5">
      <c r="B1" s="40" t="s">
        <v>111</v>
      </c>
      <c r="D1" s="89"/>
      <c r="E1" s="89"/>
      <c r="F1" s="89"/>
    </row>
    <row r="2" spans="2:11" s="91" customFormat="1" ht="20.25" customHeight="1" x14ac:dyDescent="0.5">
      <c r="B2" s="90" t="s">
        <v>204</v>
      </c>
      <c r="C2" s="90"/>
      <c r="D2" s="89"/>
      <c r="E2" s="89"/>
      <c r="F2" s="89"/>
    </row>
    <row r="3" spans="2:11" s="91" customFormat="1" ht="20.25" customHeight="1" x14ac:dyDescent="0.5">
      <c r="B3" s="90"/>
      <c r="C3" s="90"/>
      <c r="D3" s="89"/>
      <c r="E3" s="89"/>
      <c r="F3" s="89"/>
    </row>
    <row r="4" spans="2:11" s="96" customFormat="1" ht="20.25" customHeight="1" x14ac:dyDescent="0.5">
      <c r="B4" s="109"/>
      <c r="C4" s="89" t="s">
        <v>146</v>
      </c>
      <c r="D4" s="89"/>
      <c r="F4" s="390" t="s">
        <v>147</v>
      </c>
      <c r="G4" s="390"/>
      <c r="H4" s="390"/>
      <c r="I4" s="390"/>
      <c r="J4" s="390"/>
      <c r="K4" s="390"/>
    </row>
    <row r="5" spans="2:11" s="96" customFormat="1" ht="20.25" customHeight="1" x14ac:dyDescent="0.5">
      <c r="B5" s="110"/>
      <c r="C5" s="89" t="s">
        <v>148</v>
      </c>
      <c r="D5" s="89"/>
      <c r="F5" s="390"/>
      <c r="G5" s="390"/>
      <c r="H5" s="390"/>
      <c r="I5" s="390"/>
      <c r="J5" s="390"/>
      <c r="K5" s="390"/>
    </row>
    <row r="6" spans="2:11" s="91" customFormat="1" ht="20.25" customHeight="1" x14ac:dyDescent="0.5">
      <c r="B6" s="93" t="s">
        <v>141</v>
      </c>
      <c r="C6" s="89"/>
      <c r="D6" s="89"/>
      <c r="E6" s="92"/>
      <c r="F6" s="94"/>
    </row>
    <row r="7" spans="2:11" s="91" customFormat="1" ht="20.25" customHeight="1" x14ac:dyDescent="0.5">
      <c r="B7" s="90"/>
      <c r="C7" s="90"/>
      <c r="D7" s="89"/>
      <c r="E7" s="92"/>
      <c r="F7" s="94"/>
    </row>
    <row r="8" spans="2:11" s="91" customFormat="1" ht="20.25" customHeight="1" x14ac:dyDescent="0.5">
      <c r="B8" s="89" t="s">
        <v>112</v>
      </c>
      <c r="C8" s="90"/>
      <c r="D8" s="89"/>
      <c r="E8" s="92"/>
      <c r="F8" s="94"/>
    </row>
    <row r="9" spans="2:11" s="91" customFormat="1" ht="20.25" customHeight="1" x14ac:dyDescent="0.5">
      <c r="B9" s="90"/>
      <c r="C9" s="90"/>
      <c r="D9" s="89"/>
      <c r="E9" s="89"/>
      <c r="F9" s="89"/>
    </row>
    <row r="10" spans="2:11" s="91" customFormat="1" ht="20.25" customHeight="1" x14ac:dyDescent="0.5">
      <c r="B10" s="89" t="s">
        <v>251</v>
      </c>
      <c r="C10" s="90"/>
      <c r="D10" s="89"/>
      <c r="E10" s="89"/>
      <c r="F10" s="89"/>
    </row>
    <row r="11" spans="2:11" s="91" customFormat="1" ht="20.25" customHeight="1" x14ac:dyDescent="0.5">
      <c r="B11" s="89"/>
      <c r="C11" s="90"/>
      <c r="D11" s="89"/>
      <c r="E11" s="89"/>
      <c r="F11" s="89"/>
    </row>
    <row r="12" spans="2:11" s="91" customFormat="1" ht="20.25" customHeight="1" x14ac:dyDescent="0.5">
      <c r="B12" s="89" t="s">
        <v>252</v>
      </c>
      <c r="C12" s="90"/>
      <c r="D12" s="89"/>
    </row>
    <row r="13" spans="2:11" s="91" customFormat="1" ht="20.25" customHeight="1" x14ac:dyDescent="0.5">
      <c r="B13" s="89" t="s">
        <v>233</v>
      </c>
      <c r="C13" s="90"/>
      <c r="D13" s="89"/>
    </row>
    <row r="14" spans="2:11" s="91" customFormat="1" ht="20.25" customHeight="1" x14ac:dyDescent="0.5">
      <c r="B14" s="89"/>
      <c r="C14" s="90"/>
      <c r="D14" s="89"/>
    </row>
    <row r="15" spans="2:11" s="91" customFormat="1" ht="20.25" customHeight="1" x14ac:dyDescent="0.5">
      <c r="B15" s="89" t="s">
        <v>235</v>
      </c>
      <c r="C15" s="90"/>
      <c r="D15" s="89"/>
    </row>
    <row r="16" spans="2:11" s="91" customFormat="1" ht="20.25" customHeight="1" x14ac:dyDescent="0.5">
      <c r="B16" s="89"/>
      <c r="C16" s="90"/>
      <c r="D16" s="89"/>
    </row>
    <row r="17" spans="2:25" s="91" customFormat="1" ht="17.350000000000001" customHeight="1" x14ac:dyDescent="0.5">
      <c r="B17" s="89" t="s">
        <v>236</v>
      </c>
      <c r="C17" s="89"/>
      <c r="D17" s="89"/>
    </row>
    <row r="18" spans="2:25" s="91" customFormat="1" ht="17.350000000000001" customHeight="1" x14ac:dyDescent="0.5">
      <c r="B18" s="89" t="s">
        <v>113</v>
      </c>
      <c r="C18" s="89"/>
      <c r="D18" s="89"/>
    </row>
    <row r="19" spans="2:25" s="91" customFormat="1" ht="17.350000000000001" customHeight="1" x14ac:dyDescent="0.5">
      <c r="B19" s="89"/>
      <c r="C19" s="89"/>
      <c r="D19" s="89"/>
    </row>
    <row r="20" spans="2:25" s="91" customFormat="1" ht="17.350000000000001" customHeight="1" x14ac:dyDescent="0.5">
      <c r="B20" s="89"/>
      <c r="C20" s="65" t="s">
        <v>20</v>
      </c>
      <c r="D20" s="65" t="s">
        <v>3</v>
      </c>
    </row>
    <row r="21" spans="2:25" s="91" customFormat="1" ht="17.350000000000001" customHeight="1" x14ac:dyDescent="0.5">
      <c r="B21" s="89"/>
      <c r="C21" s="65">
        <v>1</v>
      </c>
      <c r="D21" s="95" t="s">
        <v>77</v>
      </c>
    </row>
    <row r="22" spans="2:25" s="91" customFormat="1" ht="17.350000000000001" customHeight="1" x14ac:dyDescent="0.5">
      <c r="B22" s="89"/>
      <c r="C22" s="65">
        <v>2</v>
      </c>
      <c r="D22" s="95" t="s">
        <v>88</v>
      </c>
      <c r="E22" s="91" t="s">
        <v>205</v>
      </c>
    </row>
    <row r="23" spans="2:25" s="91" customFormat="1" ht="17.350000000000001" customHeight="1" x14ac:dyDescent="0.5">
      <c r="B23" s="89"/>
      <c r="C23" s="65">
        <v>3</v>
      </c>
      <c r="D23" s="95" t="s">
        <v>196</v>
      </c>
      <c r="E23" s="91" t="s">
        <v>206</v>
      </c>
    </row>
    <row r="24" spans="2:25" s="91" customFormat="1" ht="17.350000000000001" customHeight="1" x14ac:dyDescent="0.5">
      <c r="B24" s="89"/>
      <c r="C24" s="65">
        <v>4</v>
      </c>
      <c r="D24" s="95" t="s">
        <v>78</v>
      </c>
    </row>
    <row r="25" spans="2:25" s="91" customFormat="1" ht="17.350000000000001" customHeight="1" x14ac:dyDescent="0.5">
      <c r="B25" s="89"/>
      <c r="C25" s="65">
        <v>5</v>
      </c>
      <c r="D25" s="95" t="s">
        <v>84</v>
      </c>
      <c r="E25" s="91" t="s">
        <v>122</v>
      </c>
    </row>
    <row r="26" spans="2:25" s="91" customFormat="1" ht="17.350000000000001" customHeight="1" x14ac:dyDescent="0.5">
      <c r="B26" s="89"/>
      <c r="C26" s="92"/>
      <c r="D26" s="94"/>
    </row>
    <row r="27" spans="2:25" s="91" customFormat="1" ht="17.350000000000001" customHeight="1" x14ac:dyDescent="0.5">
      <c r="B27" s="89" t="s">
        <v>237</v>
      </c>
      <c r="C27" s="89"/>
      <c r="D27" s="89"/>
      <c r="E27" s="96"/>
      <c r="F27" s="96"/>
    </row>
    <row r="28" spans="2:25" s="91" customFormat="1" ht="17.350000000000001" customHeight="1" x14ac:dyDescent="0.5">
      <c r="B28" s="89" t="s">
        <v>114</v>
      </c>
      <c r="C28" s="89"/>
      <c r="D28" s="89"/>
      <c r="E28" s="96"/>
      <c r="F28" s="96"/>
    </row>
    <row r="29" spans="2:25" s="91" customFormat="1" ht="17.350000000000001" customHeight="1" x14ac:dyDescent="0.5">
      <c r="B29" s="89"/>
      <c r="C29" s="89"/>
      <c r="D29" s="89"/>
      <c r="E29" s="96"/>
      <c r="F29" s="96"/>
      <c r="G29" s="97"/>
      <c r="H29" s="97"/>
      <c r="J29" s="97"/>
      <c r="K29" s="97"/>
      <c r="L29" s="97"/>
      <c r="M29" s="97"/>
      <c r="N29" s="97"/>
      <c r="O29" s="97"/>
      <c r="R29" s="97"/>
      <c r="S29" s="97"/>
      <c r="T29" s="97"/>
      <c r="W29" s="97"/>
      <c r="X29" s="97"/>
      <c r="Y29" s="97"/>
    </row>
    <row r="30" spans="2:25" s="91" customFormat="1" ht="17.350000000000001" customHeight="1" x14ac:dyDescent="0.5">
      <c r="B30" s="89"/>
      <c r="C30" s="65" t="s">
        <v>4</v>
      </c>
      <c r="D30" s="65" t="s">
        <v>5</v>
      </c>
      <c r="E30" s="96"/>
      <c r="F30" s="96"/>
      <c r="G30" s="97"/>
      <c r="H30" s="97"/>
      <c r="J30" s="97"/>
      <c r="K30" s="97"/>
      <c r="L30" s="97"/>
      <c r="M30" s="97"/>
      <c r="N30" s="97"/>
      <c r="O30" s="97"/>
      <c r="R30" s="97"/>
      <c r="S30" s="97"/>
      <c r="T30" s="97"/>
      <c r="W30" s="97"/>
      <c r="X30" s="97"/>
      <c r="Y30" s="97"/>
    </row>
    <row r="31" spans="2:25" s="91" customFormat="1" ht="17.350000000000001" customHeight="1" x14ac:dyDescent="0.5">
      <c r="B31" s="89"/>
      <c r="C31" s="65" t="s">
        <v>6</v>
      </c>
      <c r="D31" s="95" t="s">
        <v>115</v>
      </c>
      <c r="E31" s="96"/>
      <c r="F31" s="96"/>
      <c r="G31" s="97"/>
      <c r="H31" s="97"/>
      <c r="J31" s="97"/>
      <c r="K31" s="97"/>
      <c r="L31" s="97"/>
      <c r="M31" s="97"/>
      <c r="N31" s="97"/>
      <c r="O31" s="97"/>
      <c r="R31" s="97"/>
      <c r="S31" s="97"/>
      <c r="T31" s="97"/>
      <c r="W31" s="97"/>
      <c r="X31" s="97"/>
      <c r="Y31" s="97"/>
    </row>
    <row r="32" spans="2:25" s="91" customFormat="1" ht="17.350000000000001" customHeight="1" x14ac:dyDescent="0.5">
      <c r="B32" s="89"/>
      <c r="C32" s="65" t="s">
        <v>7</v>
      </c>
      <c r="D32" s="95" t="s">
        <v>116</v>
      </c>
      <c r="E32" s="96"/>
      <c r="F32" s="96"/>
      <c r="G32" s="97"/>
      <c r="H32" s="97"/>
      <c r="J32" s="97"/>
      <c r="K32" s="97"/>
      <c r="L32" s="97"/>
      <c r="M32" s="97"/>
      <c r="N32" s="97"/>
      <c r="O32" s="97"/>
      <c r="R32" s="97"/>
      <c r="S32" s="97"/>
      <c r="T32" s="97"/>
      <c r="W32" s="97"/>
      <c r="X32" s="97"/>
      <c r="Y32" s="97"/>
    </row>
    <row r="33" spans="2:51" s="91" customFormat="1" ht="17.350000000000001" customHeight="1" x14ac:dyDescent="0.5">
      <c r="B33" s="89"/>
      <c r="C33" s="65" t="s">
        <v>8</v>
      </c>
      <c r="D33" s="95" t="s">
        <v>117</v>
      </c>
      <c r="E33" s="96"/>
      <c r="F33" s="96"/>
      <c r="G33" s="97"/>
      <c r="H33" s="97"/>
      <c r="J33" s="97"/>
      <c r="K33" s="97"/>
      <c r="L33" s="97"/>
      <c r="M33" s="97"/>
      <c r="N33" s="97"/>
      <c r="O33" s="97"/>
      <c r="R33" s="97"/>
      <c r="S33" s="97"/>
      <c r="T33" s="97"/>
      <c r="W33" s="97"/>
      <c r="X33" s="97"/>
      <c r="Y33" s="97"/>
    </row>
    <row r="34" spans="2:51" s="91" customFormat="1" ht="17.350000000000001" customHeight="1" x14ac:dyDescent="0.5">
      <c r="B34" s="89"/>
      <c r="C34" s="65" t="s">
        <v>9</v>
      </c>
      <c r="D34" s="95" t="s">
        <v>142</v>
      </c>
      <c r="E34" s="96"/>
      <c r="F34" s="96"/>
      <c r="G34" s="97"/>
      <c r="H34" s="97"/>
      <c r="J34" s="97"/>
      <c r="K34" s="97"/>
      <c r="L34" s="97"/>
      <c r="M34" s="97"/>
      <c r="N34" s="97"/>
      <c r="O34" s="97"/>
      <c r="R34" s="97"/>
      <c r="S34" s="97"/>
      <c r="T34" s="97"/>
      <c r="W34" s="97"/>
      <c r="X34" s="97"/>
      <c r="Y34" s="97"/>
    </row>
    <row r="35" spans="2:51" s="91" customFormat="1" ht="17.350000000000001" customHeight="1" x14ac:dyDescent="0.5">
      <c r="B35" s="89"/>
      <c r="C35" s="89"/>
      <c r="D35" s="89"/>
      <c r="E35" s="96"/>
      <c r="F35" s="96"/>
      <c r="G35" s="97"/>
      <c r="H35" s="97"/>
      <c r="J35" s="97"/>
      <c r="K35" s="97"/>
      <c r="L35" s="97"/>
      <c r="M35" s="97"/>
      <c r="N35" s="97"/>
      <c r="O35" s="97"/>
      <c r="R35" s="97"/>
      <c r="S35" s="97"/>
      <c r="T35" s="97"/>
      <c r="W35" s="97"/>
      <c r="X35" s="97"/>
      <c r="Y35" s="97"/>
    </row>
    <row r="36" spans="2:51" s="91" customFormat="1" ht="17.350000000000001" customHeight="1" x14ac:dyDescent="0.5">
      <c r="B36" s="89"/>
      <c r="C36" s="98" t="s">
        <v>10</v>
      </c>
      <c r="D36" s="89"/>
      <c r="E36" s="96"/>
      <c r="F36" s="96"/>
      <c r="G36" s="97"/>
      <c r="H36" s="97"/>
      <c r="J36" s="97"/>
      <c r="K36" s="97"/>
      <c r="L36" s="97"/>
      <c r="M36" s="97"/>
      <c r="N36" s="97"/>
      <c r="O36" s="97"/>
      <c r="R36" s="97"/>
      <c r="S36" s="97"/>
      <c r="T36" s="97"/>
      <c r="W36" s="97"/>
      <c r="X36" s="97"/>
      <c r="Y36" s="97"/>
    </row>
    <row r="37" spans="2:51" s="91" customFormat="1" ht="17.350000000000001" customHeight="1" x14ac:dyDescent="0.5">
      <c r="B37" s="96"/>
      <c r="C37" s="89" t="s">
        <v>118</v>
      </c>
      <c r="D37" s="96"/>
      <c r="E37" s="96"/>
      <c r="F37" s="98"/>
      <c r="G37" s="97"/>
      <c r="H37" s="97"/>
      <c r="J37" s="97"/>
      <c r="K37" s="97"/>
      <c r="L37" s="97"/>
      <c r="M37" s="97"/>
      <c r="N37" s="97"/>
      <c r="O37" s="97"/>
      <c r="R37" s="97"/>
      <c r="S37" s="97"/>
      <c r="T37" s="97"/>
      <c r="W37" s="97"/>
      <c r="X37" s="97"/>
      <c r="Y37" s="97"/>
    </row>
    <row r="38" spans="2:51" s="91" customFormat="1" ht="17.350000000000001" customHeight="1" x14ac:dyDescent="0.5">
      <c r="B38" s="96"/>
      <c r="C38" s="89" t="s">
        <v>143</v>
      </c>
      <c r="D38" s="96"/>
      <c r="E38" s="96"/>
      <c r="F38" s="89"/>
      <c r="G38" s="97"/>
      <c r="H38" s="97"/>
      <c r="J38" s="97"/>
      <c r="K38" s="97"/>
      <c r="L38" s="97"/>
      <c r="M38" s="97"/>
      <c r="N38" s="97"/>
      <c r="O38" s="97"/>
      <c r="R38" s="97"/>
      <c r="S38" s="97"/>
      <c r="T38" s="97"/>
      <c r="W38" s="97"/>
      <c r="X38" s="97"/>
      <c r="Y38" s="97"/>
    </row>
    <row r="39" spans="2:51" s="91" customFormat="1" ht="17.350000000000001" customHeight="1" x14ac:dyDescent="0.5">
      <c r="B39" s="89"/>
      <c r="C39" s="89"/>
      <c r="D39" s="89"/>
      <c r="E39" s="98"/>
      <c r="F39" s="97"/>
      <c r="G39" s="97"/>
      <c r="H39" s="97"/>
      <c r="J39" s="97"/>
      <c r="K39" s="97"/>
      <c r="L39" s="97"/>
      <c r="M39" s="97"/>
      <c r="N39" s="97"/>
      <c r="O39" s="97"/>
      <c r="R39" s="97"/>
      <c r="S39" s="97"/>
      <c r="T39" s="97"/>
      <c r="W39" s="97"/>
      <c r="X39" s="97"/>
      <c r="Y39" s="97"/>
    </row>
    <row r="40" spans="2:51" s="91" customFormat="1" ht="17.350000000000001" customHeight="1" x14ac:dyDescent="0.5">
      <c r="B40" s="89" t="s">
        <v>238</v>
      </c>
      <c r="C40" s="89"/>
      <c r="D40" s="89"/>
    </row>
    <row r="41" spans="2:51" s="91" customFormat="1" ht="17.350000000000001" customHeight="1" x14ac:dyDescent="0.5">
      <c r="B41" s="89" t="s">
        <v>119</v>
      </c>
      <c r="C41" s="89"/>
      <c r="D41" s="89"/>
      <c r="AH41" s="64"/>
      <c r="AI41" s="64"/>
      <c r="AJ41" s="64"/>
      <c r="AK41" s="64"/>
      <c r="AL41" s="64"/>
      <c r="AM41" s="64"/>
      <c r="AN41" s="64"/>
      <c r="AO41" s="64"/>
      <c r="AP41" s="64"/>
      <c r="AQ41" s="64"/>
      <c r="AR41" s="64"/>
      <c r="AS41" s="64"/>
    </row>
    <row r="42" spans="2:51" s="91" customFormat="1" ht="17.350000000000001" customHeight="1" x14ac:dyDescent="0.5">
      <c r="B42" s="99" t="s">
        <v>123</v>
      </c>
      <c r="C42" s="96"/>
      <c r="D42" s="96"/>
      <c r="E42" s="100"/>
      <c r="F42" s="100"/>
      <c r="G42" s="100"/>
      <c r="H42" s="100"/>
      <c r="I42" s="100"/>
      <c r="J42" s="100"/>
      <c r="K42" s="100"/>
      <c r="L42" s="100"/>
      <c r="M42" s="100"/>
      <c r="N42" s="100"/>
      <c r="O42" s="101"/>
      <c r="P42" s="101"/>
      <c r="Q42" s="100"/>
      <c r="R42" s="101"/>
      <c r="S42" s="100"/>
      <c r="T42" s="100"/>
      <c r="U42" s="101"/>
      <c r="V42" s="64"/>
      <c r="W42" s="64"/>
      <c r="X42" s="64"/>
      <c r="Y42" s="100"/>
      <c r="Z42" s="100"/>
      <c r="AA42" s="100"/>
      <c r="AB42" s="100"/>
      <c r="AC42" s="64"/>
      <c r="AD42" s="100"/>
      <c r="AE42" s="101"/>
      <c r="AF42" s="101"/>
      <c r="AG42" s="101"/>
      <c r="AH42" s="101"/>
      <c r="AI42" s="102"/>
      <c r="AJ42" s="101"/>
      <c r="AK42" s="101"/>
      <c r="AL42" s="101"/>
      <c r="AM42" s="101"/>
      <c r="AN42" s="101"/>
      <c r="AO42" s="101"/>
      <c r="AP42" s="101"/>
      <c r="AQ42" s="101"/>
      <c r="AR42" s="101"/>
      <c r="AS42" s="101"/>
      <c r="AT42" s="101"/>
      <c r="AU42" s="101"/>
      <c r="AV42" s="101"/>
      <c r="AW42" s="101"/>
      <c r="AX42" s="101"/>
      <c r="AY42" s="102"/>
    </row>
    <row r="43" spans="2:51" s="91" customFormat="1" ht="17.350000000000001" customHeight="1" x14ac:dyDescent="0.5">
      <c r="F43" s="64"/>
    </row>
    <row r="44" spans="2:51" s="91" customFormat="1" ht="17.350000000000001" customHeight="1" x14ac:dyDescent="0.5">
      <c r="B44" s="89" t="s">
        <v>239</v>
      </c>
      <c r="C44" s="89"/>
    </row>
    <row r="45" spans="2:51" s="91" customFormat="1" ht="17.350000000000001" customHeight="1" x14ac:dyDescent="0.5">
      <c r="B45" s="89"/>
      <c r="C45" s="89"/>
    </row>
    <row r="46" spans="2:51" s="91" customFormat="1" ht="17.350000000000001" customHeight="1" x14ac:dyDescent="0.5">
      <c r="B46" s="89" t="s">
        <v>240</v>
      </c>
      <c r="C46" s="89"/>
    </row>
    <row r="47" spans="2:51" s="91" customFormat="1" ht="17.350000000000001" customHeight="1" x14ac:dyDescent="0.5">
      <c r="B47" s="89" t="s">
        <v>192</v>
      </c>
      <c r="C47" s="89"/>
    </row>
    <row r="48" spans="2:51" s="91" customFormat="1" ht="17.350000000000001" customHeight="1" x14ac:dyDescent="0.5">
      <c r="B48" s="89"/>
      <c r="C48" s="89"/>
    </row>
    <row r="49" spans="2:71" s="91" customFormat="1" ht="17.350000000000001" customHeight="1" x14ac:dyDescent="0.5">
      <c r="B49" s="89" t="s">
        <v>241</v>
      </c>
      <c r="C49" s="89"/>
    </row>
    <row r="50" spans="2:71" s="91" customFormat="1" ht="17.350000000000001" customHeight="1" x14ac:dyDescent="0.5">
      <c r="B50" s="89" t="s">
        <v>120</v>
      </c>
      <c r="C50" s="89"/>
    </row>
    <row r="51" spans="2:71" s="91" customFormat="1" ht="17.350000000000001" customHeight="1" x14ac:dyDescent="0.5">
      <c r="B51" s="89"/>
      <c r="C51" s="89"/>
    </row>
    <row r="52" spans="2:71" s="91" customFormat="1" ht="17.350000000000001" customHeight="1" x14ac:dyDescent="0.5">
      <c r="B52" s="89" t="s">
        <v>242</v>
      </c>
      <c r="C52" s="89"/>
      <c r="D52" s="89"/>
    </row>
    <row r="53" spans="2:71" s="91" customFormat="1" ht="17.350000000000001" customHeight="1" x14ac:dyDescent="0.5">
      <c r="B53" s="89"/>
      <c r="C53" s="89"/>
      <c r="D53" s="89"/>
    </row>
    <row r="54" spans="2:71" s="91" customFormat="1" ht="17.350000000000001" customHeight="1" x14ac:dyDescent="0.5">
      <c r="B54" s="96" t="s">
        <v>243</v>
      </c>
      <c r="C54" s="96"/>
      <c r="D54" s="89"/>
    </row>
    <row r="55" spans="2:71" s="91" customFormat="1" ht="17.350000000000001" customHeight="1" x14ac:dyDescent="0.5">
      <c r="B55" s="96" t="s">
        <v>121</v>
      </c>
      <c r="C55" s="96"/>
      <c r="D55" s="89"/>
    </row>
    <row r="56" spans="2:71" s="91" customFormat="1" ht="17.350000000000001" customHeight="1" x14ac:dyDescent="0.5">
      <c r="B56" s="96" t="s">
        <v>193</v>
      </c>
    </row>
    <row r="57" spans="2:71" s="91" customFormat="1" ht="17.350000000000001" customHeight="1" x14ac:dyDescent="0.5">
      <c r="B57" s="96"/>
    </row>
    <row r="58" spans="2:71" s="91" customFormat="1" ht="17.350000000000001" customHeight="1" x14ac:dyDescent="0.5">
      <c r="B58" s="91" t="s">
        <v>244</v>
      </c>
      <c r="E58" s="103"/>
      <c r="F58" s="103"/>
      <c r="G58" s="103"/>
      <c r="H58" s="103"/>
      <c r="I58" s="103"/>
      <c r="J58" s="103"/>
      <c r="K58" s="103"/>
      <c r="L58" s="108"/>
      <c r="M58" s="96" t="s">
        <v>124</v>
      </c>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row>
    <row r="59" spans="2:71" s="91" customFormat="1" ht="17.350000000000001" customHeight="1" x14ac:dyDescent="0.5">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row>
    <row r="60" spans="2:71" s="91" customFormat="1" ht="17.350000000000001" customHeight="1" x14ac:dyDescent="0.5">
      <c r="B60" s="91" t="s">
        <v>245</v>
      </c>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row>
    <row r="61" spans="2:71" s="91" customFormat="1" ht="17.350000000000001" customHeight="1" x14ac:dyDescent="0.5">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row>
    <row r="62" spans="2:71" s="91" customFormat="1" ht="17.350000000000001" customHeight="1" x14ac:dyDescent="0.5">
      <c r="B62" s="91" t="s">
        <v>246</v>
      </c>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row>
    <row r="63" spans="2:71" s="91" customFormat="1" ht="17.350000000000001" customHeight="1" x14ac:dyDescent="0.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row>
    <row r="64" spans="2:71" s="91" customFormat="1" ht="17.350000000000001" customHeight="1" x14ac:dyDescent="0.25">
      <c r="B64" s="91" t="s">
        <v>247</v>
      </c>
      <c r="BL64" s="104"/>
      <c r="BM64" s="105"/>
      <c r="BN64" s="104"/>
      <c r="BO64" s="104"/>
      <c r="BP64" s="104"/>
      <c r="BQ64" s="106"/>
      <c r="BR64" s="107"/>
      <c r="BS64" s="107"/>
    </row>
    <row r="65" spans="2:50" s="91" customFormat="1" ht="17.350000000000001" customHeight="1" x14ac:dyDescent="0.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50" ht="17.350000000000001" customHeight="1" x14ac:dyDescent="0.5">
      <c r="B66" s="91" t="s">
        <v>248</v>
      </c>
    </row>
    <row r="67" spans="2:50" ht="17.350000000000001" customHeight="1" x14ac:dyDescent="0.5">
      <c r="B67" s="91"/>
    </row>
    <row r="68" spans="2:50" ht="17.350000000000001" customHeight="1" x14ac:dyDescent="0.5">
      <c r="B68" s="91" t="s">
        <v>249</v>
      </c>
    </row>
    <row r="69" spans="2:50" ht="18.7" customHeight="1" x14ac:dyDescent="0.5"/>
    <row r="70" spans="2:50" ht="18.7" customHeight="1" x14ac:dyDescent="0.5"/>
    <row r="71" spans="2:50" ht="18.7" customHeight="1" x14ac:dyDescent="0.5"/>
    <row r="72" spans="2:50" ht="18.7" customHeight="1" x14ac:dyDescent="0.5"/>
    <row r="73" spans="2:50" ht="18.7" customHeight="1" x14ac:dyDescent="0.5"/>
    <row r="74" spans="2:50" ht="18.7" customHeight="1" x14ac:dyDescent="0.5"/>
    <row r="75" spans="2:50" ht="18.7" customHeight="1" x14ac:dyDescent="0.5"/>
    <row r="76" spans="2:50" ht="18.7" customHeight="1" x14ac:dyDescent="0.5"/>
    <row r="77" spans="2:50" ht="18.7" customHeight="1" x14ac:dyDescent="0.5"/>
    <row r="78" spans="2:50" ht="18.7" customHeight="1" x14ac:dyDescent="0.5"/>
    <row r="79" spans="2:50" ht="18.7" customHeight="1" x14ac:dyDescent="0.5"/>
    <row r="80" spans="2:50" s="91" customFormat="1" ht="20.25" customHeight="1" x14ac:dyDescent="0.5">
      <c r="B80" s="89"/>
      <c r="C80" s="90"/>
      <c r="D80" s="89"/>
    </row>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row r="108" ht="18.7" customHeight="1" x14ac:dyDescent="0.5"/>
    <row r="109" ht="18.7" customHeight="1" x14ac:dyDescent="0.5"/>
    <row r="110" ht="18.7" customHeight="1" x14ac:dyDescent="0.5"/>
    <row r="111" ht="18.7" customHeight="1" x14ac:dyDescent="0.5"/>
    <row r="112"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05" x14ac:dyDescent="0.5"/>
  <cols>
    <col min="1" max="1" width="1.90625" style="180" customWidth="1"/>
    <col min="2" max="2" width="11.453125" style="180" customWidth="1"/>
    <col min="3" max="12" width="40.6328125" style="180" customWidth="1"/>
    <col min="13" max="16384" width="9" style="180"/>
  </cols>
  <sheetData>
    <row r="1" spans="2:12" x14ac:dyDescent="0.5">
      <c r="B1" s="179" t="s">
        <v>102</v>
      </c>
      <c r="C1" s="179"/>
      <c r="D1" s="179"/>
    </row>
    <row r="2" spans="2:12" x14ac:dyDescent="0.5">
      <c r="B2" s="179"/>
      <c r="C2" s="179"/>
      <c r="D2" s="179"/>
    </row>
    <row r="3" spans="2:12" x14ac:dyDescent="0.5">
      <c r="B3" s="181" t="s">
        <v>103</v>
      </c>
      <c r="C3" s="181" t="s">
        <v>104</v>
      </c>
      <c r="D3" s="179"/>
    </row>
    <row r="4" spans="2:12" x14ac:dyDescent="0.5">
      <c r="B4" s="182">
        <v>1</v>
      </c>
      <c r="C4" s="183" t="s">
        <v>194</v>
      </c>
      <c r="D4" s="179"/>
    </row>
    <row r="5" spans="2:12" x14ac:dyDescent="0.5">
      <c r="B5" s="182">
        <v>2</v>
      </c>
      <c r="C5" s="183" t="s">
        <v>195</v>
      </c>
    </row>
    <row r="6" spans="2:12" x14ac:dyDescent="0.5">
      <c r="B6" s="182">
        <v>3</v>
      </c>
      <c r="C6" s="183" t="s">
        <v>82</v>
      </c>
      <c r="D6" s="179"/>
    </row>
    <row r="7" spans="2:12" x14ac:dyDescent="0.5">
      <c r="B7" s="182">
        <v>4</v>
      </c>
      <c r="C7" s="183" t="s">
        <v>82</v>
      </c>
      <c r="D7" s="179"/>
    </row>
    <row r="8" spans="2:12" x14ac:dyDescent="0.5">
      <c r="B8" s="182">
        <v>5</v>
      </c>
      <c r="C8" s="183" t="s">
        <v>82</v>
      </c>
      <c r="D8" s="179"/>
    </row>
    <row r="9" spans="2:12" x14ac:dyDescent="0.5">
      <c r="B9" s="182">
        <v>6</v>
      </c>
      <c r="C9" s="183" t="s">
        <v>82</v>
      </c>
      <c r="D9" s="179"/>
    </row>
    <row r="10" spans="2:12" x14ac:dyDescent="0.5">
      <c r="B10" s="182">
        <v>7</v>
      </c>
      <c r="C10" s="183" t="s">
        <v>153</v>
      </c>
      <c r="D10" s="179"/>
    </row>
    <row r="12" spans="2:12" x14ac:dyDescent="0.5">
      <c r="B12" s="179" t="s">
        <v>105</v>
      </c>
    </row>
    <row r="13" spans="2:12" ht="26.6" thickBot="1" x14ac:dyDescent="0.55000000000000004"/>
    <row r="14" spans="2:12" ht="26.6" thickBot="1" x14ac:dyDescent="0.55000000000000004">
      <c r="B14" s="184" t="s">
        <v>85</v>
      </c>
      <c r="C14" s="185" t="s">
        <v>77</v>
      </c>
      <c r="D14" s="186" t="s">
        <v>88</v>
      </c>
      <c r="E14" s="186" t="s">
        <v>196</v>
      </c>
      <c r="F14" s="186" t="s">
        <v>78</v>
      </c>
      <c r="G14" s="186" t="s">
        <v>84</v>
      </c>
      <c r="H14" s="186" t="s">
        <v>153</v>
      </c>
      <c r="I14" s="186" t="s">
        <v>153</v>
      </c>
      <c r="J14" s="186" t="s">
        <v>153</v>
      </c>
      <c r="K14" s="186" t="s">
        <v>153</v>
      </c>
      <c r="L14" s="187" t="s">
        <v>153</v>
      </c>
    </row>
    <row r="15" spans="2:12" x14ac:dyDescent="0.5">
      <c r="B15" s="391" t="s">
        <v>86</v>
      </c>
      <c r="C15" s="188" t="s">
        <v>79</v>
      </c>
      <c r="D15" s="189" t="s">
        <v>19</v>
      </c>
      <c r="E15" s="189" t="s">
        <v>197</v>
      </c>
      <c r="F15" s="189" t="s">
        <v>78</v>
      </c>
      <c r="G15" s="190" t="s">
        <v>83</v>
      </c>
      <c r="H15" s="190" t="s">
        <v>82</v>
      </c>
      <c r="I15" s="190" t="s">
        <v>82</v>
      </c>
      <c r="J15" s="190" t="s">
        <v>82</v>
      </c>
      <c r="K15" s="190" t="s">
        <v>82</v>
      </c>
      <c r="L15" s="191" t="s">
        <v>82</v>
      </c>
    </row>
    <row r="16" spans="2:12" x14ac:dyDescent="0.5">
      <c r="B16" s="392"/>
      <c r="C16" s="192" t="s">
        <v>87</v>
      </c>
      <c r="D16" s="190" t="s">
        <v>110</v>
      </c>
      <c r="E16" s="190" t="s">
        <v>80</v>
      </c>
      <c r="F16" s="190" t="s">
        <v>198</v>
      </c>
      <c r="G16" s="190" t="s">
        <v>82</v>
      </c>
      <c r="H16" s="190" t="s">
        <v>82</v>
      </c>
      <c r="I16" s="190" t="s">
        <v>82</v>
      </c>
      <c r="J16" s="190" t="s">
        <v>82</v>
      </c>
      <c r="K16" s="190" t="s">
        <v>82</v>
      </c>
      <c r="L16" s="191" t="s">
        <v>82</v>
      </c>
    </row>
    <row r="17" spans="2:12" x14ac:dyDescent="0.5">
      <c r="B17" s="392"/>
      <c r="C17" s="192" t="s">
        <v>197</v>
      </c>
      <c r="D17" s="190" t="s">
        <v>110</v>
      </c>
      <c r="E17" s="190" t="s">
        <v>81</v>
      </c>
      <c r="F17" s="190" t="s">
        <v>82</v>
      </c>
      <c r="G17" s="190" t="s">
        <v>82</v>
      </c>
      <c r="H17" s="190" t="s">
        <v>82</v>
      </c>
      <c r="I17" s="190" t="s">
        <v>82</v>
      </c>
      <c r="J17" s="190" t="s">
        <v>82</v>
      </c>
      <c r="K17" s="190" t="s">
        <v>82</v>
      </c>
      <c r="L17" s="191" t="s">
        <v>82</v>
      </c>
    </row>
    <row r="18" spans="2:12" x14ac:dyDescent="0.5">
      <c r="B18" s="392"/>
      <c r="C18" s="192" t="s">
        <v>80</v>
      </c>
      <c r="D18" s="190" t="s">
        <v>110</v>
      </c>
      <c r="E18" s="190" t="s">
        <v>82</v>
      </c>
      <c r="F18" s="190" t="s">
        <v>82</v>
      </c>
      <c r="G18" s="190" t="s">
        <v>82</v>
      </c>
      <c r="H18" s="190" t="s">
        <v>82</v>
      </c>
      <c r="I18" s="190" t="s">
        <v>82</v>
      </c>
      <c r="J18" s="190" t="s">
        <v>82</v>
      </c>
      <c r="K18" s="190" t="s">
        <v>82</v>
      </c>
      <c r="L18" s="191" t="s">
        <v>82</v>
      </c>
    </row>
    <row r="19" spans="2:12" x14ac:dyDescent="0.5">
      <c r="B19" s="392"/>
      <c r="C19" s="192" t="s">
        <v>153</v>
      </c>
      <c r="D19" s="190" t="s">
        <v>110</v>
      </c>
      <c r="E19" s="190" t="s">
        <v>82</v>
      </c>
      <c r="F19" s="190" t="s">
        <v>82</v>
      </c>
      <c r="G19" s="190" t="s">
        <v>82</v>
      </c>
      <c r="H19" s="190" t="s">
        <v>82</v>
      </c>
      <c r="I19" s="190" t="s">
        <v>82</v>
      </c>
      <c r="J19" s="190" t="s">
        <v>82</v>
      </c>
      <c r="K19" s="190" t="s">
        <v>82</v>
      </c>
      <c r="L19" s="191" t="s">
        <v>82</v>
      </c>
    </row>
    <row r="20" spans="2:12" x14ac:dyDescent="0.5">
      <c r="B20" s="392"/>
      <c r="C20" s="192" t="s">
        <v>153</v>
      </c>
      <c r="D20" s="190" t="s">
        <v>82</v>
      </c>
      <c r="E20" s="190" t="s">
        <v>82</v>
      </c>
      <c r="F20" s="190" t="s">
        <v>82</v>
      </c>
      <c r="G20" s="190" t="s">
        <v>82</v>
      </c>
      <c r="H20" s="190" t="s">
        <v>82</v>
      </c>
      <c r="I20" s="190" t="s">
        <v>82</v>
      </c>
      <c r="J20" s="190" t="s">
        <v>82</v>
      </c>
      <c r="K20" s="190" t="s">
        <v>82</v>
      </c>
      <c r="L20" s="191" t="s">
        <v>82</v>
      </c>
    </row>
    <row r="21" spans="2:12" x14ac:dyDescent="0.5">
      <c r="B21" s="392"/>
      <c r="C21" s="192" t="s">
        <v>153</v>
      </c>
      <c r="D21" s="190" t="s">
        <v>82</v>
      </c>
      <c r="E21" s="190" t="s">
        <v>82</v>
      </c>
      <c r="F21" s="190" t="s">
        <v>82</v>
      </c>
      <c r="G21" s="190" t="s">
        <v>82</v>
      </c>
      <c r="H21" s="190" t="s">
        <v>82</v>
      </c>
      <c r="I21" s="190" t="s">
        <v>82</v>
      </c>
      <c r="J21" s="190" t="s">
        <v>82</v>
      </c>
      <c r="K21" s="190" t="s">
        <v>82</v>
      </c>
      <c r="L21" s="191" t="s">
        <v>82</v>
      </c>
    </row>
    <row r="22" spans="2:12" x14ac:dyDescent="0.5">
      <c r="B22" s="392"/>
      <c r="C22" s="192" t="s">
        <v>153</v>
      </c>
      <c r="D22" s="190" t="s">
        <v>82</v>
      </c>
      <c r="E22" s="190" t="s">
        <v>82</v>
      </c>
      <c r="F22" s="190" t="s">
        <v>82</v>
      </c>
      <c r="G22" s="190" t="s">
        <v>82</v>
      </c>
      <c r="H22" s="190" t="s">
        <v>82</v>
      </c>
      <c r="I22" s="190" t="s">
        <v>82</v>
      </c>
      <c r="J22" s="190" t="s">
        <v>82</v>
      </c>
      <c r="K22" s="190" t="s">
        <v>82</v>
      </c>
      <c r="L22" s="191" t="s">
        <v>82</v>
      </c>
    </row>
    <row r="23" spans="2:12" ht="26.6" thickBot="1" x14ac:dyDescent="0.55000000000000004">
      <c r="B23" s="393"/>
      <c r="C23" s="193" t="s">
        <v>153</v>
      </c>
      <c r="D23" s="194" t="s">
        <v>153</v>
      </c>
      <c r="E23" s="194" t="s">
        <v>153</v>
      </c>
      <c r="F23" s="194" t="s">
        <v>153</v>
      </c>
      <c r="G23" s="194" t="s">
        <v>153</v>
      </c>
      <c r="H23" s="194" t="s">
        <v>153</v>
      </c>
      <c r="I23" s="194" t="s">
        <v>153</v>
      </c>
      <c r="J23" s="194" t="s">
        <v>153</v>
      </c>
      <c r="K23" s="194" t="s">
        <v>153</v>
      </c>
      <c r="L23" s="195" t="s">
        <v>153</v>
      </c>
    </row>
    <row r="25" spans="2:12" x14ac:dyDescent="0.5">
      <c r="C25" s="180" t="s">
        <v>199</v>
      </c>
    </row>
    <row r="26" spans="2:12" x14ac:dyDescent="0.5">
      <c r="C26" s="180" t="s">
        <v>200</v>
      </c>
    </row>
    <row r="27" spans="2:12" x14ac:dyDescent="0.5">
      <c r="C27" s="180" t="s">
        <v>89</v>
      </c>
    </row>
    <row r="29" spans="2:12" x14ac:dyDescent="0.5">
      <c r="C29" s="180" t="s">
        <v>150</v>
      </c>
    </row>
    <row r="30" spans="2:12" x14ac:dyDescent="0.5">
      <c r="C30" s="180" t="s">
        <v>90</v>
      </c>
    </row>
    <row r="31" spans="2:12" x14ac:dyDescent="0.5">
      <c r="C31" s="180" t="s">
        <v>152</v>
      </c>
    </row>
    <row r="32" spans="2:12" x14ac:dyDescent="0.5">
      <c r="C32" s="180" t="s">
        <v>91</v>
      </c>
    </row>
    <row r="33" spans="3:3" x14ac:dyDescent="0.5">
      <c r="C33" s="180" t="s">
        <v>106</v>
      </c>
    </row>
    <row r="34" spans="3:3" x14ac:dyDescent="0.5">
      <c r="C34" s="180" t="s">
        <v>201</v>
      </c>
    </row>
    <row r="35" spans="3:3" x14ac:dyDescent="0.5">
      <c r="C35" s="180" t="s">
        <v>202</v>
      </c>
    </row>
    <row r="36" spans="3:3" x14ac:dyDescent="0.5">
      <c r="C36" s="180" t="s">
        <v>203</v>
      </c>
    </row>
    <row r="37" spans="3:3" x14ac:dyDescent="0.5">
      <c r="C37" s="180" t="s">
        <v>92</v>
      </c>
    </row>
    <row r="38" spans="3:3" x14ac:dyDescent="0.5">
      <c r="C38" s="180" t="s">
        <v>93</v>
      </c>
    </row>
    <row r="40" spans="3:3" x14ac:dyDescent="0.5">
      <c r="C40" s="180" t="s">
        <v>151</v>
      </c>
    </row>
    <row r="41" spans="3:3" x14ac:dyDescent="0.5">
      <c r="C41" s="180" t="s">
        <v>94</v>
      </c>
    </row>
    <row r="42" spans="3:3" x14ac:dyDescent="0.5">
      <c r="C42" s="180" t="s">
        <v>95</v>
      </c>
    </row>
    <row r="43" spans="3:3" x14ac:dyDescent="0.5">
      <c r="C43" s="180" t="s">
        <v>96</v>
      </c>
    </row>
    <row r="44" spans="3:3" x14ac:dyDescent="0.5">
      <c r="C44" s="180" t="s">
        <v>97</v>
      </c>
    </row>
    <row r="45" spans="3:3" x14ac:dyDescent="0.5">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2021-02-24T09:26:12Z</cp:lastPrinted>
  <dcterms:created xsi:type="dcterms:W3CDTF">2020-01-28T01:12:50Z</dcterms:created>
  <dcterms:modified xsi:type="dcterms:W3CDTF">2026-04-14T00:22:26Z</dcterms:modified>
</cp:coreProperties>
</file>