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02_経理係\01_通知・照会\R07\03_財政部\01財政課\20260115＜転送＞【県市町村課 123〆】公営企業に係る経営比較分析表（令和６年度決算）の分析等について\下水道事業\"/>
    </mc:Choice>
  </mc:AlternateContent>
  <xr:revisionPtr revIDLastSave="0" documentId="13_ncr:1_{69EE8534-BE64-498D-9C6C-A84B121FF7AB}" xr6:coauthVersionLast="47" xr6:coauthVersionMax="47" xr10:uidLastSave="{00000000-0000-0000-0000-000000000000}"/>
  <workbookProtection workbookAlgorithmName="SHA-512" workbookHashValue="F9CIjdnUF2UagGnOqdZ7nKJ3DmNyW+uvRC9E3K4nkc9LW8McpFlF9wHSfiJyUQdZnHhSFp2PtFuQFIDS5fK7uw==" workbookSaltValue="VIXt//7YZFtK83pFRCppW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AD10" i="4"/>
  <c r="W10" i="4"/>
  <c r="P10" i="4"/>
  <c r="I10" i="4"/>
  <c r="B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<sst xmlns="http://schemas.openxmlformats.org/spreadsheetml/2006/main" count="231" uniqueCount="116">
  <si>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</si>
  <si>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</si>
  <si>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</si>
  <si>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</si>
  <si>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</si>
  <si>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</si>
  <si>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</si>
  <si>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</si>
  <si>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</si>
  <si>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</si>
  <si>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</si>
  <si>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</si>
  <si>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</si>
  <si>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</si>
  <si>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</si>
  <si>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</si>
  <si>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</si>
  <si>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</si>
  <si>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</si>
  <si>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</si>
  <si>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</si>
  <si>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</si>
  <si>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</si>
  <si>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</si>
  <si>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</si>
  <si>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</si>
  <si>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</si>
  <si>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</si>
  <si>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</si>
  <si>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</si>
  <si>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</si>
  <si>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</si>
  <si>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</si>
  <si>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</si>
  <si>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</si>
  <si>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</si>
  <si>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</si>
  <si>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</si>
  <si>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</si>
  <si>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</si>
  <si>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</si>
  <si>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</si>
  <si>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</si>
  <si>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</si>
  <si>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</si>
  <si>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</si>
  <si>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</si>
  <si>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</si>
  <si>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</si>
  <si>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</si>
  <si>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</si>
  <si>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</si>
  <si>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</si>
  <si>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</si>
  <si>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</si>
  <si>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</si>
  <si>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</si>
  <si>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</si>
  <si>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</si>
  <si>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</si>
  <si>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</si>
  <si>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</si>
  <si>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</si>
  <si>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</si>
  <si>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</si>
  <si>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</si>
  <si>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</si>
  <si>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</si>
  <si>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</si>
  <si>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</si>
  <si>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</si>
  <si>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</si>
  <si>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</si>
  <si>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</si>
  <si>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</si>
  <si>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</si>
  <si>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</si>
  <si>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</si>
  <si>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</si>
  <si>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</si>
  <si>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</si>
  <si>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</si>
  <si>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</si>
  <si>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</si>
  <si>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</si>
  <si>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</si>
  <si>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</si>
  <si>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</si>
  <si>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</si>
  <si>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</si>
  <si>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</si>
  <si>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</si>
  <si>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</si>
  <si>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</si>
  <si>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</si>
  <si>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</si>
  <si>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</si>
  <si>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</si>
  <si>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</si>
  <si>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</si>
  <si>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</si>
  <si>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</si>
  <si>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</si>
  <si>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</si>
  <si>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</si>
  <si>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</si>
  <si>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</si>
  <si>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</si>
  <si>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</si>
  <si>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</si>
  <si>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</si>
  <si>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</si>
  <si>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</si>
  <si>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(1)各指標と現状の分析
　①平均値より高い状況であり、各資産の老朽化状態を考慮し、処理施設の更新と管渠の新規整備への投資を進めている。
　②③令和6年度末まで管渠の更新は行っていない。
(2)課題に対する今後の取組等
　類似団体では管渠の更新が始まっているが、今後は資産台帳等を活用し、計画的な管渠の更新を予定している。</t>
    <rPh sb="20" eb="21">
      <t>タカ</t>
    </rPh>
    <rPh sb="44" eb="46">
      <t>シセツ</t>
    </rPh>
    <rPh sb="47" eb="49">
      <t>コウシン</t>
    </rPh>
    <rPh sb="50" eb="52">
      <t>カンキョ</t>
    </rPh>
    <rPh sb="53" eb="55">
      <t>シンキ</t>
    </rPh>
    <rPh sb="55" eb="57">
      <t>セイビ</t>
    </rPh>
    <rPh sb="59" eb="61">
      <t>トウシ</t>
    </rPh>
    <rPh sb="62" eb="63">
      <t>スス</t>
    </rPh>
    <rPh sb="72" eb="74">
      <t>レイワ</t>
    </rPh>
    <rPh sb="77" eb="78">
      <t>マツ</t>
    </rPh>
    <rPh sb="131" eb="133">
      <t>コンゴ</t>
    </rPh>
    <rPh sb="140" eb="142">
      <t>カツヨウ</t>
    </rPh>
    <phoneticPr fontId="4"/>
  </si>
  <si>
    <t>令和2年度より地方公営企業法の適用を開始している。
　①②使用料改定を実施したものの、これに伴う基準外繰入金の減少等により単年度でわずかに赤字を計上している。これに伴い、累積欠損金がわずかに発生したが、依然として低い状況である。
　③100％未満であるが、流動負債には建設改良費等の財源に充てられた企業債を多く含んでいる。
　④一般会計からの負担増等により減少している。
　⑤使用料改定により上昇したものの100％を下回る状況であり、使用料収入だけでは、汚水処理費を賄えていない。
　⑥平均値より低い状況であり、効率的な汚水処理が行われている。
　⑦平均値より低い状況であり、下水道の整備を進めるとともに接続を促進することにより、流入量を増やす必要がある。
　⑧平均値より低い状況であり、引き続き接続促進に努めている。
(2)課題に対する今後の取組等
　類似団体と比較すると、汚水処理原価が低いことから効率的な汚水処理が行えている。一方で、水洗化率が低く、使用料改定はしたものの使用料収入が十分に確保できていないため、経費回収率は低い。このため、今後も段階的な使用料改定を行い、収入増加を図るとともに、施設稼働の最適化も踏まえ、効率的な下水道整備や下水道への接続促進に努める。</t>
    <rPh sb="29" eb="32">
      <t>シヨウリョウ</t>
    </rPh>
    <rPh sb="32" eb="34">
      <t>カイテイ</t>
    </rPh>
    <rPh sb="35" eb="37">
      <t>ジッシ</t>
    </rPh>
    <rPh sb="46" eb="47">
      <t>トモナ</t>
    </rPh>
    <rPh sb="48" eb="50">
      <t>キジュン</t>
    </rPh>
    <rPh sb="50" eb="51">
      <t>ガイ</t>
    </rPh>
    <rPh sb="51" eb="53">
      <t>クリイレ</t>
    </rPh>
    <rPh sb="53" eb="54">
      <t>キン</t>
    </rPh>
    <rPh sb="55" eb="57">
      <t>ゲンショウ</t>
    </rPh>
    <rPh sb="57" eb="58">
      <t>トウ</t>
    </rPh>
    <rPh sb="61" eb="64">
      <t>タンネンド</t>
    </rPh>
    <rPh sb="69" eb="71">
      <t>アカジ</t>
    </rPh>
    <rPh sb="72" eb="74">
      <t>ケイジョウ</t>
    </rPh>
    <rPh sb="82" eb="83">
      <t>トモナ</t>
    </rPh>
    <rPh sb="101" eb="103">
      <t>イゼン</t>
    </rPh>
    <rPh sb="106" eb="107">
      <t>ヒク</t>
    </rPh>
    <rPh sb="108" eb="110">
      <t>ジョウキョウ</t>
    </rPh>
    <rPh sb="164" eb="166">
      <t>イッパン</t>
    </rPh>
    <rPh sb="166" eb="168">
      <t>カイケイ</t>
    </rPh>
    <rPh sb="171" eb="174">
      <t>フタンゾウ</t>
    </rPh>
    <rPh sb="174" eb="175">
      <t>トウ</t>
    </rPh>
    <rPh sb="178" eb="180">
      <t>ゲンショウ</t>
    </rPh>
    <rPh sb="295" eb="296">
      <t>スス</t>
    </rPh>
    <rPh sb="473" eb="475">
      <t>コンゴ</t>
    </rPh>
    <rPh sb="476" eb="479">
      <t>ダンカイテキ</t>
    </rPh>
    <rPh sb="486" eb="487">
      <t>オコナ</t>
    </rPh>
    <rPh sb="489" eb="491">
      <t>シュウニュウ</t>
    </rPh>
    <rPh sb="491" eb="493">
      <t>ゾウカ</t>
    </rPh>
    <rPh sb="494" eb="495">
      <t>ハカ</t>
    </rPh>
    <phoneticPr fontId="4"/>
  </si>
  <si>
    <t>(1)各指標と現状の分析
　使用料改定を実施したものの、公共下水道の維持管理費は、未だ下水道使用料で賄えていない状況だが、汚水処理原価の平均値との比較から効率的な汚水処理は行えている。また、施設利用率や水洗化率の平均値との比較から、水洗化率を向上させ、下水道整備により施設利用率の改善を図る必要がある。
(2)課題に対する今後の取組等
　本市の下水道処理人口普及率は36.8％であり、全国平均の81.8％を大きく下回っており、いまだ整備途上にある。人口が集中する区域への下水道整備を進めるとともに、整備区域内の接続を促進し、施設利用率の向上を図る。令和6年度使用料改定を行ったが、今後も段階的に改定を進めることにより下水道事業の健全で持続可能な経営管理に努めていく。</t>
    <rPh sb="20" eb="22">
      <t>ジッシ</t>
    </rPh>
    <rPh sb="41" eb="42">
      <t>イマ</t>
    </rPh>
    <rPh sb="56" eb="58">
      <t>ジョウキョウ</t>
    </rPh>
    <rPh sb="140" eb="142">
      <t>カイゼン</t>
    </rPh>
    <rPh sb="175" eb="177">
      <t>ショリ</t>
    </rPh>
    <rPh sb="177" eb="179">
      <t>ジンコウ</t>
    </rPh>
    <rPh sb="271" eb="272">
      <t>ハカ</t>
    </rPh>
    <rPh sb="274" eb="276">
      <t>レイワ</t>
    </rPh>
    <rPh sb="277" eb="279">
      <t>ネンド</t>
    </rPh>
    <rPh sb="279" eb="282">
      <t>シヨウリョウ</t>
    </rPh>
    <rPh sb="282" eb="284">
      <t>カイテイ</t>
    </rPh>
    <rPh sb="285" eb="286">
      <t>オコナ</t>
    </rPh>
    <rPh sb="290" eb="292">
      <t>コンゴ</t>
    </rPh>
    <rPh sb="293" eb="296">
      <t>ダンカイテキ</t>
    </rPh>
    <rPh sb="297" eb="299">
      <t>カイテイ</t>
    </rPh>
    <rPh sb="300" eb="301">
      <t>スス</t>
    </rPh>
    <rPh sb="324" eb="326">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</si>
</sst>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CA-4E79-AC05-7D068396DA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51CA-4E79-AC05-7D068396DA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66.650000000000006</c:v>
                </c:pt>
                <c:pt idx="1">
                  <c:v>62.86</c:v>
                </c:pt>
                <c:pt idx="2">
                  <c:v>56.98</c:v>
                </c:pt>
                <c:pt idx="3">
                  <c:v>54.27</c:v>
                </c:pt>
                <c:pt idx="4">
                  <c:v>66.739999999999995</c:v>
                </c:pt>
              </c:numCache>
            </c:numRef>
          </c:val>
          <c:extLst>
            <c:ext xmlns:c16="http://schemas.microsoft.com/office/drawing/2014/chart" uri="{C3380CC4-5D6E-409C-BE32-E72D297353CC}">
              <c16:uniqueId val="{00000000-1BB3-47A3-9E70-05F3ACEEB1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1BB3-47A3-9E70-05F3ACEEB1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87.01</c:v>
                </c:pt>
                <c:pt idx="1">
                  <c:v>87.7</c:v>
                </c:pt>
                <c:pt idx="2">
                  <c:v>88.35</c:v>
                </c:pt>
                <c:pt idx="3">
                  <c:v>89.06</c:v>
                </c:pt>
                <c:pt idx="4">
                  <c:v>89.58</c:v>
                </c:pt>
              </c:numCache>
            </c:numRef>
          </c:val>
          <c:extLst>
            <c:ext xmlns:c16="http://schemas.microsoft.com/office/drawing/2014/chart" uri="{C3380CC4-5D6E-409C-BE32-E72D297353CC}">
              <c16:uniqueId val="{00000000-2144-4FD5-9428-05E7426B46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144-4FD5-9428-05E7426B46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109.08</c:v>
                </c:pt>
                <c:pt idx="1">
                  <c:v>100.96</c:v>
                </c:pt>
                <c:pt idx="2">
                  <c:v>104.7</c:v>
                </c:pt>
                <c:pt idx="3">
                  <c:v>104.17</c:v>
                </c:pt>
                <c:pt idx="4">
                  <c:v>99.96</c:v>
                </c:pt>
              </c:numCache>
            </c:numRef>
          </c:val>
          <c:extLst>
            <c:ext xmlns:c16="http://schemas.microsoft.com/office/drawing/2014/chart" uri="{C3380CC4-5D6E-409C-BE32-E72D297353CC}">
              <c16:uniqueId val="{00000000-3B61-41B2-8510-B4B5173D58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3B61-41B2-8510-B4B5173D58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42.65</c:v>
                </c:pt>
                <c:pt idx="1">
                  <c:v>43.85</c:v>
                </c:pt>
                <c:pt idx="2">
                  <c:v>44.84</c:v>
                </c:pt>
                <c:pt idx="3">
                  <c:v>45.58</c:v>
                </c:pt>
                <c:pt idx="4">
                  <c:v>46.25</c:v>
                </c:pt>
              </c:numCache>
            </c:numRef>
          </c:val>
          <c:extLst>
            <c:ext xmlns:c16="http://schemas.microsoft.com/office/drawing/2014/chart" uri="{C3380CC4-5D6E-409C-BE32-E72D297353CC}">
              <c16:uniqueId val="{00000000-942F-410A-8B87-CD8FED7C7F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42F-410A-8B87-CD8FED7C7F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21-4B4C-A6B9-F36E0AE60B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FE21-4B4C-A6B9-F36E0AE60B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0.11</c:v>
                </c:pt>
              </c:numCache>
            </c:numRef>
          </c:val>
          <c:extLst>
            <c:ext xmlns:c16="http://schemas.microsoft.com/office/drawing/2014/chart" uri="{C3380CC4-5D6E-409C-BE32-E72D297353CC}">
              <c16:uniqueId val="{00000000-C4B2-40C8-8FCE-F8AD235290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C4B2-40C8-8FCE-F8AD235290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38.29</c:v>
                </c:pt>
                <c:pt idx="1">
                  <c:v>52.38</c:v>
                </c:pt>
                <c:pt idx="2">
                  <c:v>65.47</c:v>
                </c:pt>
                <c:pt idx="3">
                  <c:v>72.84</c:v>
                </c:pt>
                <c:pt idx="4">
                  <c:v>79.12</c:v>
                </c:pt>
              </c:numCache>
            </c:numRef>
          </c:val>
          <c:extLst>
            <c:ext xmlns:c16="http://schemas.microsoft.com/office/drawing/2014/chart" uri="{C3380CC4-5D6E-409C-BE32-E72D297353CC}">
              <c16:uniqueId val="{00000000-9FE6-4CF9-BF12-B535FCB4BE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9FE6-4CF9-BF12-B535FCB4BE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503.24</c:v>
                </c:pt>
                <c:pt idx="1">
                  <c:v>682.04</c:v>
                </c:pt>
                <c:pt idx="2">
                  <c:v>892.41</c:v>
                </c:pt>
                <c:pt idx="3">
                  <c:v>893.75</c:v>
                </c:pt>
                <c:pt idx="4">
                  <c:v>291.43</c:v>
                </c:pt>
              </c:numCache>
            </c:numRef>
          </c:val>
          <c:extLst>
            <c:ext xmlns:c16="http://schemas.microsoft.com/office/drawing/2014/chart" uri="{C3380CC4-5D6E-409C-BE32-E72D297353CC}">
              <c16:uniqueId val="{00000000-8251-4DF9-BB1F-C8B0DEBD90B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8251-4DF9-BB1F-C8B0DEBD90B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68.69</c:v>
                </c:pt>
                <c:pt idx="1">
                  <c:v>68.77</c:v>
                </c:pt>
                <c:pt idx="2">
                  <c:v>68.97</c:v>
                </c:pt>
                <c:pt idx="3">
                  <c:v>69.11</c:v>
                </c:pt>
                <c:pt idx="4">
                  <c:v>77.599999999999994</c:v>
                </c:pt>
              </c:numCache>
            </c:numRef>
          </c:val>
          <c:extLst>
            <c:ext xmlns:c16="http://schemas.microsoft.com/office/drawing/2014/chart" uri="{C3380CC4-5D6E-409C-BE32-E72D297353CC}">
              <c16:uniqueId val="{00000000-878C-4DDD-A4A3-3AB5208A91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878C-4DDD-A4A3-3AB5208A91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6468-4A9E-A6CF-DAE73EC55F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468-4A9E-A6CF-DAE73EC55F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40"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群馬県　伊勢崎市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212084</v>
      </c>
      <c r="AM8" s="44"/>
      <c r="AN8" s="44"/>
      <c r="AO8" s="44"/>
      <c r="AP8" s="44"/>
      <c r="AQ8" s="44"/>
      <c r="AR8" s="44"/>
      <c r="AS8" s="44"/>
      <c r="AT8" s="45">
        <f>データ!T6</f>
        <v>139.44</v>
      </c>
      <c r="AU8" s="45"/>
      <c r="AV8" s="45"/>
      <c r="AW8" s="45"/>
      <c r="AX8" s="45"/>
      <c r="AY8" s="45"/>
      <c r="AZ8" s="45"/>
      <c r="BA8" s="45"/>
      <c r="BB8" s="45">
        <f>データ!U6</f>
        <v>1520.97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56.34</v>
      </c>
      <c r="J10" s="45"/>
      <c r="K10" s="45"/>
      <c r="L10" s="45"/>
      <c r="M10" s="45"/>
      <c r="N10" s="45"/>
      <c r="O10" s="45"/>
      <c r="P10" s="45">
        <f>データ!P6</f>
        <v>36.799999999999997</v>
      </c>
      <c r="Q10" s="45"/>
      <c r="R10" s="45"/>
      <c r="S10" s="45"/>
      <c r="T10" s="45"/>
      <c r="U10" s="45"/>
      <c r="V10" s="45"/>
      <c r="W10" s="45">
        <f>データ!Q6</f>
        <v>80.290000000000006</v>
      </c>
      <c r="X10" s="45"/>
      <c r="Y10" s="45"/>
      <c r="Z10" s="45"/>
      <c r="AA10" s="45"/>
      <c r="AB10" s="45"/>
      <c r="AC10" s="45"/>
      <c r="AD10" s="44">
        <f>データ!R6</f>
        <v>2453</v>
      </c>
      <c r="AE10" s="44"/>
      <c r="AF10" s="44"/>
      <c r="AG10" s="44"/>
      <c r="AH10" s="44"/>
      <c r="AI10" s="44"/>
      <c r="AJ10" s="44"/>
      <c r="AK10" s="2"/>
      <c r="AL10" s="44">
        <f>データ!V6</f>
        <v>77888</v>
      </c>
      <c r="AM10" s="44"/>
      <c r="AN10" s="44"/>
      <c r="AO10" s="44"/>
      <c r="AP10" s="44"/>
      <c r="AQ10" s="44"/>
      <c r="AR10" s="44"/>
      <c r="AS10" s="44"/>
      <c r="AT10" s="45">
        <f>データ!W6</f>
        <v>18.87</v>
      </c>
      <c r="AU10" s="45"/>
      <c r="AV10" s="45"/>
      <c r="AW10" s="45"/>
      <c r="AX10" s="45"/>
      <c r="AY10" s="45"/>
      <c r="AZ10" s="45"/>
      <c r="BA10" s="45"/>
      <c r="BB10" s="45">
        <f>データ!X6</f>
        <v>4127.6099999999997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bE8rm47FxV9WoNFOZDLP2IEK/yw2f746Guy5HG+rOiPxk0cFOM+GJs5vtedUsvw5f6XenVU3Ngk4YUHPAtHGA==" saltValue="lmSBW5xDut6LHOJK14Rc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102041</v>
      </c>
      <c r="D6" s="19">
        <f t="shared" si="3"/>
        <v>46</v>
      </c>
      <c r="E6" s="19">
        <f t="shared" si="3"/>
        <v>17</v>
      </c>
      <c r="F6" s="19">
        <f t="shared" si="3"/>
        <v>1</v>
      </c>
      <c r="G6" s="19">
        <f t="shared" si="3"/>
        <v>0</v>
      </c>
      <c r="H6" s="19" t="str">
        <f t="shared" si="3"/>
        <v>群馬県　伊勢崎市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56.34</v>
      </c>
      <c r="P6" s="20">
        <f t="shared" si="3"/>
        <v>36.799999999999997</v>
      </c>
      <c r="Q6" s="20">
        <f t="shared" si="3"/>
        <v>80.290000000000006</v>
      </c>
      <c r="R6" s="20">
        <f t="shared" si="3"/>
        <v>2453</v>
      </c>
      <c r="S6" s="20">
        <f t="shared" si="3"/>
        <v>212084</v>
      </c>
      <c r="T6" s="20">
        <f t="shared" si="3"/>
        <v>139.44</v>
      </c>
      <c r="U6" s="20">
        <f t="shared" si="3"/>
        <v>1520.97</v>
      </c>
      <c r="V6" s="20">
        <f t="shared" si="3"/>
        <v>77888</v>
      </c>
      <c r="W6" s="20">
        <f t="shared" si="3"/>
        <v>18.87</v>
      </c>
      <c r="X6" s="20">
        <f t="shared" si="3"/>
        <v>4127.6099999999997</v>
      </c>
      <c r="Y6" s="21">
        <f>IF(Y7="",NA(),Y7)</f>
        <v>109.08</v>
      </c>
      <c r="Z6" s="21">
        <f t="shared" ref="Z6:AH6" si="4">IF(Z7="",NA(),Z7)</f>
        <v>100.96</v>
      </c>
      <c r="AA6" s="21">
        <f t="shared" si="4"/>
        <v>104.7</v>
      </c>
      <c r="AB6" s="21">
        <f t="shared" si="4"/>
        <v>104.17</v>
      </c>
      <c r="AC6" s="21">
        <f t="shared" si="4"/>
        <v>99.96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1">
        <f t="shared" si="5"/>
        <v>0.11</v>
      </c>
      <c r="AO6" s="21">
        <f t="shared" si="5"/>
        <v>4.72</v>
      </c>
      <c r="AP6" s="21">
        <f t="shared" si="5"/>
        <v>4.49</v>
      </c>
      <c r="AQ6" s="21">
        <f t="shared" si="5"/>
        <v>5.41</v>
      </c>
      <c r="AR6" s="21">
        <f t="shared" si="5"/>
        <v>5.61</v>
      </c>
      <c r="AS6" s="21">
        <f t="shared" si="5"/>
        <v>6.26</v>
      </c>
      <c r="AT6" s="20" t="str">
        <f>IF(AT7="","",IF(AT7="-","【-】","【"&amp;SUBSTITUTE(TEXT(AT7,"#,##0.00"),"-","△")&amp;"】"))</f>
        <v>【3.12】</v>
      </c>
      <c r="AU6" s="21">
        <f>IF(AU7="",NA(),AU7)</f>
        <v>38.29</v>
      </c>
      <c r="AV6" s="21">
        <f t="shared" ref="AV6:BD6" si="6">IF(AV7="",NA(),AV7)</f>
        <v>52.38</v>
      </c>
      <c r="AW6" s="21">
        <f t="shared" si="6"/>
        <v>65.47</v>
      </c>
      <c r="AX6" s="21">
        <f t="shared" si="6"/>
        <v>72.84</v>
      </c>
      <c r="AY6" s="21">
        <f t="shared" si="6"/>
        <v>79.12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503.24</v>
      </c>
      <c r="BG6" s="21">
        <f t="shared" ref="BG6:BO6" si="7">IF(BG7="",NA(),BG7)</f>
        <v>682.04</v>
      </c>
      <c r="BH6" s="21">
        <f t="shared" si="7"/>
        <v>892.41</v>
      </c>
      <c r="BI6" s="21">
        <f t="shared" si="7"/>
        <v>893.75</v>
      </c>
      <c r="BJ6" s="21">
        <f t="shared" si="7"/>
        <v>291.43</v>
      </c>
      <c r="BK6" s="21">
        <f t="shared" si="7"/>
        <v>857.88</v>
      </c>
      <c r="BL6" s="21">
        <f t="shared" si="7"/>
        <v>825.1</v>
      </c>
      <c r="BM6" s="21">
        <f t="shared" si="7"/>
        <v>789.87</v>
      </c>
      <c r="BN6" s="21">
        <f t="shared" si="7"/>
        <v>749.43</v>
      </c>
      <c r="BO6" s="21">
        <f t="shared" si="7"/>
        <v>698.04</v>
      </c>
      <c r="BP6" s="20" t="str">
        <f>IF(BP7="","",IF(BP7="-","【-】","【"&amp;SUBSTITUTE(TEXT(BP7,"#,##0.00"),"-","△")&amp;"】"))</f>
        <v>【602.56】</v>
      </c>
      <c r="BQ6" s="21">
        <f>IF(BQ7="",NA(),BQ7)</f>
        <v>68.69</v>
      </c>
      <c r="BR6" s="21">
        <f t="shared" ref="BR6:BZ6" si="8">IF(BR7="",NA(),BR7)</f>
        <v>68.77</v>
      </c>
      <c r="BS6" s="21">
        <f t="shared" si="8"/>
        <v>68.97</v>
      </c>
      <c r="BT6" s="21">
        <f t="shared" si="8"/>
        <v>69.11</v>
      </c>
      <c r="BU6" s="21">
        <f t="shared" si="8"/>
        <v>77.599999999999994</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66.650000000000006</v>
      </c>
      <c r="CN6" s="21">
        <f t="shared" ref="CN6:CV6" si="10">IF(CN7="",NA(),CN7)</f>
        <v>62.86</v>
      </c>
      <c r="CO6" s="21">
        <f t="shared" si="10"/>
        <v>56.98</v>
      </c>
      <c r="CP6" s="21">
        <f t="shared" si="10"/>
        <v>54.27</v>
      </c>
      <c r="CQ6" s="21">
        <f t="shared" si="10"/>
        <v>66.739999999999995</v>
      </c>
      <c r="CR6" s="21">
        <f t="shared" si="10"/>
        <v>65.28</v>
      </c>
      <c r="CS6" s="21">
        <f t="shared" si="10"/>
        <v>64.92</v>
      </c>
      <c r="CT6" s="21">
        <f t="shared" si="10"/>
        <v>64.14</v>
      </c>
      <c r="CU6" s="21">
        <f t="shared" si="10"/>
        <v>63.71</v>
      </c>
      <c r="CV6" s="21">
        <f t="shared" si="10"/>
        <v>64.95</v>
      </c>
      <c r="CW6" s="20" t="str">
        <f>IF(CW7="","",IF(CW7="-","【-】","【"&amp;SUBSTITUTE(TEXT(CW7,"#,##0.00"),"-","△")&amp;"】"))</f>
        <v>【60.13】</v>
      </c>
      <c r="CX6" s="21">
        <f>IF(CX7="",NA(),CX7)</f>
        <v>87.01</v>
      </c>
      <c r="CY6" s="21">
        <f t="shared" ref="CY6:DG6" si="11">IF(CY7="",NA(),CY7)</f>
        <v>87.7</v>
      </c>
      <c r="CZ6" s="21">
        <f t="shared" si="11"/>
        <v>88.35</v>
      </c>
      <c r="DA6" s="21">
        <f t="shared" si="11"/>
        <v>89.06</v>
      </c>
      <c r="DB6" s="21">
        <f t="shared" si="11"/>
        <v>89.58</v>
      </c>
      <c r="DC6" s="21">
        <f t="shared" si="11"/>
        <v>92.72</v>
      </c>
      <c r="DD6" s="21">
        <f t="shared" si="11"/>
        <v>92.88</v>
      </c>
      <c r="DE6" s="21">
        <f t="shared" si="11"/>
        <v>92.9</v>
      </c>
      <c r="DF6" s="21">
        <f t="shared" si="11"/>
        <v>92.89</v>
      </c>
      <c r="DG6" s="21">
        <f t="shared" si="11"/>
        <v>93.08</v>
      </c>
      <c r="DH6" s="20" t="str">
        <f>IF(DH7="","",IF(DH7="-","【-】","【"&amp;SUBSTITUTE(TEXT(DH7,"#,##0.00"),"-","△")&amp;"】"))</f>
        <v>【96.00】</v>
      </c>
      <c r="DI6" s="21">
        <f>IF(DI7="",NA(),DI7)</f>
        <v>42.65</v>
      </c>
      <c r="DJ6" s="21">
        <f t="shared" ref="DJ6:DR6" si="12">IF(DJ7="",NA(),DJ7)</f>
        <v>43.85</v>
      </c>
      <c r="DK6" s="21">
        <f t="shared" si="12"/>
        <v>44.84</v>
      </c>
      <c r="DL6" s="21">
        <f t="shared" si="12"/>
        <v>45.58</v>
      </c>
      <c r="DM6" s="21">
        <f t="shared" si="12"/>
        <v>46.25</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102041</v>
      </c>
      <c r="D7" s="23">
        <v>46</v>
      </c>
      <c r="E7" s="23">
        <v>17</v>
      </c>
      <c r="F7" s="23">
        <v>1</v>
      </c>
      <c r="G7" s="23">
        <v>0</v>
      </c>
      <c r="H7" s="23" t="s">
        <v>96</v>
      </c>
      <c r="I7" s="23" t="s">
        <v>97</v>
      </c>
      <c r="J7" s="23" t="s">
        <v>98</v>
      </c>
      <c r="K7" s="23" t="s">
        <v>99</v>
      </c>
      <c r="L7" s="23" t="s">
        <v>100</v>
      </c>
      <c r="M7" s="23" t="s">
        <v>101</v>
      </c>
      <c r="N7" s="24" t="s">
        <v>102</v>
      </c>
      <c r="O7" s="24">
        <v>56.34</v>
      </c>
      <c r="P7" s="24">
        <v>36.799999999999997</v>
      </c>
      <c r="Q7" s="24">
        <v>80.290000000000006</v>
      </c>
      <c r="R7" s="24">
        <v>2453</v>
      </c>
      <c r="S7" s="24">
        <v>212084</v>
      </c>
      <c r="T7" s="24">
        <v>139.44</v>
      </c>
      <c r="U7" s="24">
        <v>1520.97</v>
      </c>
      <c r="V7" s="24">
        <v>77888</v>
      </c>
      <c r="W7" s="24">
        <v>18.87</v>
      </c>
      <c r="X7" s="24">
        <v>4127.6099999999997</v>
      </c>
      <c r="Y7" s="24">
        <v>109.08</v>
      </c>
      <c r="Z7" s="24">
        <v>100.96</v>
      </c>
      <c r="AA7" s="24">
        <v>104.7</v>
      </c>
      <c r="AB7" s="24">
        <v>104.17</v>
      </c>
      <c r="AC7" s="24">
        <v>99.96</v>
      </c>
      <c r="AD7" s="24">
        <v>107.85</v>
      </c>
      <c r="AE7" s="24">
        <v>108.04</v>
      </c>
      <c r="AF7" s="24">
        <v>107.49</v>
      </c>
      <c r="AG7" s="24">
        <v>107.64</v>
      </c>
      <c r="AH7" s="24">
        <v>106.35</v>
      </c>
      <c r="AI7" s="24">
        <v>105.36</v>
      </c>
      <c r="AJ7" s="24">
        <v>0</v>
      </c>
      <c r="AK7" s="24">
        <v>0</v>
      </c>
      <c r="AL7" s="24">
        <v>0</v>
      </c>
      <c r="AM7" s="24">
        <v>0</v>
      </c>
      <c r="AN7" s="24">
        <v>0.11</v>
      </c>
      <c r="AO7" s="24">
        <v>4.72</v>
      </c>
      <c r="AP7" s="24">
        <v>4.49</v>
      </c>
      <c r="AQ7" s="24">
        <v>5.41</v>
      </c>
      <c r="AR7" s="24">
        <v>5.61</v>
      </c>
      <c r="AS7" s="24">
        <v>6.26</v>
      </c>
      <c r="AT7" s="24">
        <v>3.12</v>
      </c>
      <c r="AU7" s="24">
        <v>38.29</v>
      </c>
      <c r="AV7" s="24">
        <v>52.38</v>
      </c>
      <c r="AW7" s="24">
        <v>65.47</v>
      </c>
      <c r="AX7" s="24">
        <v>72.84</v>
      </c>
      <c r="AY7" s="24">
        <v>79.12</v>
      </c>
      <c r="AZ7" s="24">
        <v>67.930000000000007</v>
      </c>
      <c r="BA7" s="24">
        <v>68.53</v>
      </c>
      <c r="BB7" s="24">
        <v>69.180000000000007</v>
      </c>
      <c r="BC7" s="24">
        <v>76.319999999999993</v>
      </c>
      <c r="BD7" s="24">
        <v>80.33</v>
      </c>
      <c r="BE7" s="24">
        <v>82.75</v>
      </c>
      <c r="BF7" s="24">
        <v>503.24</v>
      </c>
      <c r="BG7" s="24">
        <v>682.04</v>
      </c>
      <c r="BH7" s="24">
        <v>892.41</v>
      </c>
      <c r="BI7" s="24">
        <v>893.75</v>
      </c>
      <c r="BJ7" s="24">
        <v>291.43</v>
      </c>
      <c r="BK7" s="24">
        <v>857.88</v>
      </c>
      <c r="BL7" s="24">
        <v>825.1</v>
      </c>
      <c r="BM7" s="24">
        <v>789.87</v>
      </c>
      <c r="BN7" s="24">
        <v>749.43</v>
      </c>
      <c r="BO7" s="24">
        <v>698.04</v>
      </c>
      <c r="BP7" s="24">
        <v>602.55999999999995</v>
      </c>
      <c r="BQ7" s="24">
        <v>68.69</v>
      </c>
      <c r="BR7" s="24">
        <v>68.77</v>
      </c>
      <c r="BS7" s="24">
        <v>68.97</v>
      </c>
      <c r="BT7" s="24">
        <v>69.11</v>
      </c>
      <c r="BU7" s="24">
        <v>77.599999999999994</v>
      </c>
      <c r="BV7" s="24">
        <v>94.97</v>
      </c>
      <c r="BW7" s="24">
        <v>97.07</v>
      </c>
      <c r="BX7" s="24">
        <v>98.06</v>
      </c>
      <c r="BY7" s="24">
        <v>98.46</v>
      </c>
      <c r="BZ7" s="24">
        <v>97.98</v>
      </c>
      <c r="CA7" s="24">
        <v>97.94</v>
      </c>
      <c r="CB7" s="24">
        <v>150</v>
      </c>
      <c r="CC7" s="24">
        <v>150</v>
      </c>
      <c r="CD7" s="24">
        <v>150</v>
      </c>
      <c r="CE7" s="24">
        <v>150</v>
      </c>
      <c r="CF7" s="24">
        <v>150</v>
      </c>
      <c r="CG7" s="24">
        <v>159.49</v>
      </c>
      <c r="CH7" s="24">
        <v>157.81</v>
      </c>
      <c r="CI7" s="24">
        <v>157.37</v>
      </c>
      <c r="CJ7" s="24">
        <v>157.44999999999999</v>
      </c>
      <c r="CK7" s="24">
        <v>159.75</v>
      </c>
      <c r="CL7" s="24">
        <v>140.97999999999999</v>
      </c>
      <c r="CM7" s="24">
        <v>66.650000000000006</v>
      </c>
      <c r="CN7" s="24">
        <v>62.86</v>
      </c>
      <c r="CO7" s="24">
        <v>56.98</v>
      </c>
      <c r="CP7" s="24">
        <v>54.27</v>
      </c>
      <c r="CQ7" s="24">
        <v>66.739999999999995</v>
      </c>
      <c r="CR7" s="24">
        <v>65.28</v>
      </c>
      <c r="CS7" s="24">
        <v>64.92</v>
      </c>
      <c r="CT7" s="24">
        <v>64.14</v>
      </c>
      <c r="CU7" s="24">
        <v>63.71</v>
      </c>
      <c r="CV7" s="24">
        <v>64.95</v>
      </c>
      <c r="CW7" s="24">
        <v>60.13</v>
      </c>
      <c r="CX7" s="24">
        <v>87.01</v>
      </c>
      <c r="CY7" s="24">
        <v>87.7</v>
      </c>
      <c r="CZ7" s="24">
        <v>88.35</v>
      </c>
      <c r="DA7" s="24">
        <v>89.06</v>
      </c>
      <c r="DB7" s="24">
        <v>89.58</v>
      </c>
      <c r="DC7" s="24">
        <v>92.72</v>
      </c>
      <c r="DD7" s="24">
        <v>92.88</v>
      </c>
      <c r="DE7" s="24">
        <v>92.9</v>
      </c>
      <c r="DF7" s="24">
        <v>92.89</v>
      </c>
      <c r="DG7" s="24">
        <v>93.08</v>
      </c>
      <c r="DH7" s="24">
        <v>96</v>
      </c>
      <c r="DI7" s="24">
        <v>42.65</v>
      </c>
      <c r="DJ7" s="24">
        <v>43.85</v>
      </c>
      <c r="DK7" s="24">
        <v>44.84</v>
      </c>
      <c r="DL7" s="24">
        <v>45.58</v>
      </c>
      <c r="DM7" s="24">
        <v>46.25</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小保方 徹</cp:lastModifiedBy>
  <cp:lastPrinted>2026-01-16T07:32:06Z</cp:lastPrinted>
  <dcterms:created xsi:type="dcterms:W3CDTF">2025-12-23T05:58:16Z</dcterms:created>
  <dcterms:modified xsi:type="dcterms:W3CDTF">2026-01-20T23:41:14Z</dcterms:modified>
  <cp:category/>
</cp:coreProperties>
</file>