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02_経理係\30_留意事項（経営戦略、経営比較分析表）\経営比較分析表\R05(R04年度分）\02_回答\"/>
    </mc:Choice>
  </mc:AlternateContent>
  <workbookProtection workbookAlgorithmName="SHA-512" workbookHashValue="NOAKhZj8h3vKHi9N1nbw93rFAaO344bTErODmSiIMKB7Jclf4qM0i0ZRThUH7Pu1yEkPj3wuNQ/grKWTWCY8vw==" workbookSaltValue="zGz/2qQW9Il6IiuyVAL5J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<sst xmlns="http://schemas.openxmlformats.org/spreadsheetml/2006/main" count="289" uniqueCount="117">
  <si>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</si>
  <si>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</si>
  <si>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</si>
  <si>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</si>
  <si>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</si>
  <si>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</si>
  <si>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</si>
  <si>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</si>
  <si>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</si>
  <si>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</si>
  <si>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</si>
  <si>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</si>
  <si>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</si>
  <si>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</si>
  <si>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</si>
  <si>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</si>
  <si>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</si>
  <si>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</si>
  <si>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</si>
  <si>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</si>
  <si>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</si>
  <si>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</si>
  <si>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</si>
  <si>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</si>
  <si>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</si>
  <si>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</si>
  <si>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</si>
  <si>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</si>
  <si>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</si>
  <si>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</si>
  <si>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</si>
  <si>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</si>
  <si>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</si>
  <si>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</si>
  <si>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</si>
  <si>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</si>
  <si>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</si>
  <si>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</si>
  <si>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</si>
  <si>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</si>
  <si>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</si>
  <si>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</si>
  <si>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</si>
  <si>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</si>
  <si>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</si>
  <si>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</si>
  <si>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</si>
  <si>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</si>
  <si>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</si>
  <si>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</si>
  <si>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</si>
  <si>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</si>
  <si>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</si>
  <si>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</si>
  <si>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</si>
  <si>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</si>
  <si>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</si>
  <si>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</si>
  <si>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</si>
  <si>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</si>
  <si>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</si>
  <si>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</si>
  <si>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</si>
  <si>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</si>
  <si>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</si>
  <si>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</si>
  <si>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</si>
  <si>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</si>
  <si>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</si>
  <si>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</si>
  <si>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</si>
  <si>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</si>
  <si>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</si>
  <si>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</si>
  <si>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</si>
  <si>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</si>
  <si>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</si>
  <si>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</si>
  <si>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</si>
  <si>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</si>
  <si>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</si>
  <si>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</si>
  <si>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</si>
  <si>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</si>
  <si>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</si>
  <si>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</si>
  <si>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</si>
  <si>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</si>
  <si>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</si>
  <si>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</si>
  <si>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</si>
  <si>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</si>
  <si>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</si>
  <si>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</si>
  <si>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</si>
  <si>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</si>
  <si>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</si>
  <si>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</si>
  <si>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</si>
  <si>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</si>
  <si>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</si>
  <si>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</si>
  <si>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</si>
  <si>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</si>
  <si>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</si>
  <si>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</si>
  <si>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</si>
  <si>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</si>
  <si>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</si>
  <si>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</si>
  <si>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</si>
  <si>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</si>
  <si>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</si>
  <si>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</si>
  <si>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(1)各指標と現状の分析
　①平均値より高い状況であり、各資産の老朽化状態を考慮し、浄化槽設置への投資を進めている。
(2)課題に対する今後の取組等
　今後は資産台帳等を活用し、施設の更新について検討を予定。</t>
    <rPh sb="15" eb="18">
      <t>ヘイキンチ</t>
    </rPh>
    <rPh sb="20" eb="21">
      <t>タカ</t>
    </rPh>
    <rPh sb="22" eb="24">
      <t>ジョウキョウ</t>
    </rPh>
    <rPh sb="42" eb="45">
      <t>ジョウカソウ</t>
    </rPh>
    <rPh sb="45" eb="47">
      <t>セッチ</t>
    </rPh>
    <rPh sb="49" eb="51">
      <t>トウシ</t>
    </rPh>
    <rPh sb="52" eb="53">
      <t>スス</t>
    </rPh>
    <rPh sb="76" eb="78">
      <t>コンゴ</t>
    </rPh>
    <rPh sb="79" eb="81">
      <t>シサン</t>
    </rPh>
    <rPh sb="83" eb="84">
      <t>トウ</t>
    </rPh>
    <rPh sb="85" eb="87">
      <t>カツヨウ</t>
    </rPh>
    <phoneticPr fontId="4"/>
  </si>
  <si>
    <t>(1)各指標と現状の分析
令和2年度より地方公営企業法の適用を開始している。
　①単年度の収支が黒字であることを示す100％を上回っている。
　②累積欠損金が発生していないことを示す0％となっている。
　③100％未満であるが、流動負債には建設改良費等の財源に充てられた企業債を多く含んでいる。
　④平均値より低い状況であり、企業債残高は減少傾向にある。
　⑤100％を下回る状況であり、使用料収入だけでは、汚水処理費を賄えていない。
　⑥平均値より低い状況であり、効率的な汚水処理が行われている。
　⑦利用者の多くは高齢者世帯であり、排水量が少なく、平均値より低い状況となっている。
　⑧市で希望者の各戸に浄化槽を設置する戸別処理となっているため、100％となっている。
(2)課題に対する今後の取組等
　類似団体と比較すると、汚水処理原価が低いことから効率的な汚水処理が行えている。その一方で、浄化槽設置基数が少なく、使用料収入が十分に確保できていないため、経費回収率は低い。このため、令和6年4月に使用料改定を予定しているほか、今後も戸別訪問を積極的に行い、接続促進に努める。</t>
    <rPh sb="163" eb="165">
      <t>キギョウ</t>
    </rPh>
    <rPh sb="165" eb="166">
      <t>サイ</t>
    </rPh>
    <rPh sb="166" eb="168">
      <t>ザンダカ</t>
    </rPh>
    <rPh sb="169" eb="171">
      <t>ゲンショウ</t>
    </rPh>
    <rPh sb="171" eb="173">
      <t>ケイコウ</t>
    </rPh>
    <rPh sb="188" eb="190">
      <t>ジョウキョウ</t>
    </rPh>
    <rPh sb="225" eb="226">
      <t>ヒク</t>
    </rPh>
    <rPh sb="227" eb="229">
      <t>ジョウキョウ</t>
    </rPh>
    <rPh sb="252" eb="255">
      <t>リヨウシャ</t>
    </rPh>
    <rPh sb="256" eb="257">
      <t>オオ</t>
    </rPh>
    <rPh sb="259" eb="262">
      <t>コウレイシャ</t>
    </rPh>
    <rPh sb="262" eb="264">
      <t>セタイ</t>
    </rPh>
    <rPh sb="268" eb="270">
      <t>ハイスイ</t>
    </rPh>
    <rPh sb="270" eb="271">
      <t>リョウ</t>
    </rPh>
    <rPh sb="272" eb="273">
      <t>スク</t>
    </rPh>
    <rPh sb="276" eb="279">
      <t>ヘイキンチ</t>
    </rPh>
    <rPh sb="281" eb="282">
      <t>ヒク</t>
    </rPh>
    <rPh sb="283" eb="285">
      <t>ジョウキョウ</t>
    </rPh>
    <rPh sb="445" eb="447">
      <t>レイワ</t>
    </rPh>
    <rPh sb="448" eb="449">
      <t>ネン</t>
    </rPh>
    <rPh sb="450" eb="451">
      <t>ガツ</t>
    </rPh>
    <rPh sb="452" eb="455">
      <t>シヨウリョウ</t>
    </rPh>
    <rPh sb="455" eb="457">
      <t>カイテイ</t>
    </rPh>
    <rPh sb="458" eb="460">
      <t>ヨテイ</t>
    </rPh>
    <phoneticPr fontId="4"/>
  </si>
  <si>
    <t>(1)各指標と現状の分析
　経常収支比率は100％を超えている状況であり、汚水処理原価の平均値との比較から効率的な汚水処理が行えているが、経費回収率5割を下回っており、維持管理費を使用料で賄えていない。
(2)課題に対する今後の取組等
　本事業は、公共下水道事業等の集合処理と異なり、市で希望者の各戸に浄化槽を設置する戸別処理となっているため、令和4年度末で132基の市設置浄化槽への接続率は100％となっている。
　今後も経費回収率の向上のため、段階的な使用料改定を進め、健全で持続可能な経営管理に努めていく。</t>
    <rPh sb="14" eb="16">
      <t>ケイジョウ</t>
    </rPh>
    <rPh sb="172" eb="174">
      <t>レイワ</t>
    </rPh>
    <rPh sb="209" eb="211">
      <t>コンゴ</t>
    </rPh>
    <rPh sb="224" eb="226">
      <t>ダンカイ</t>
    </rPh>
    <rPh sb="226" eb="227">
      <t>テキ</t>
    </rPh>
    <rPh sb="228" eb="231">
      <t>シヨウリョウ</t>
    </rPh>
    <rPh sb="231" eb="233">
      <t>カイテイ</t>
    </rPh>
    <rPh sb="234" eb="23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</si>
</sst>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A3-429F-8952-4089B1E001F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AA3-429F-8952-4089B1E001F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50</c:v>
                </c:pt>
                <c:pt idx="3">
                  <c:v>47.09</c:v>
                </c:pt>
                <c:pt idx="4">
                  <c:v>45.14</c:v>
                </c:pt>
              </c:numCache>
            </c:numRef>
          </c:val>
          <c:extLst>
            <c:ext xmlns:c16="http://schemas.microsoft.com/office/drawing/2014/chart" uri="{C3380CC4-5D6E-409C-BE32-E72D297353CC}">
              <c16:uniqueId val="{00000000-9882-4C16-A244-92BCC353C35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56.45</c:v>
                </c:pt>
                <c:pt idx="3">
                  <c:v>58.26</c:v>
                </c:pt>
                <c:pt idx="4">
                  <c:v>56.76</c:v>
                </c:pt>
              </c:numCache>
            </c:numRef>
          </c:val>
          <c:smooth val="0"/>
          <c:extLst>
            <c:ext xmlns:c16="http://schemas.microsoft.com/office/drawing/2014/chart" uri="{C3380CC4-5D6E-409C-BE32-E72D297353CC}">
              <c16:uniqueId val="{00000001-9882-4C16-A244-92BCC353C35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7809-44CF-B3E9-5D152C18A34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54.99</c:v>
                </c:pt>
                <c:pt idx="3">
                  <c:v>66.430000000000007</c:v>
                </c:pt>
                <c:pt idx="4">
                  <c:v>66.88</c:v>
                </c:pt>
              </c:numCache>
            </c:numRef>
          </c:val>
          <c:smooth val="0"/>
          <c:extLst>
            <c:ext xmlns:c16="http://schemas.microsoft.com/office/drawing/2014/chart" uri="{C3380CC4-5D6E-409C-BE32-E72D297353CC}">
              <c16:uniqueId val="{00000001-7809-44CF-B3E9-5D152C18A34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103.68</c:v>
                </c:pt>
                <c:pt idx="3">
                  <c:v>105.36</c:v>
                </c:pt>
                <c:pt idx="4">
                  <c:v>107.01</c:v>
                </c:pt>
              </c:numCache>
            </c:numRef>
          </c:val>
          <c:extLst>
            <c:ext xmlns:c16="http://schemas.microsoft.com/office/drawing/2014/chart" uri="{C3380CC4-5D6E-409C-BE32-E72D297353CC}">
              <c16:uniqueId val="{00000000-C41B-4D05-B780-2CF8EDFD55F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95.33</c:v>
                </c:pt>
                <c:pt idx="3">
                  <c:v>92.17</c:v>
                </c:pt>
                <c:pt idx="4">
                  <c:v>101.83</c:v>
                </c:pt>
              </c:numCache>
            </c:numRef>
          </c:val>
          <c:smooth val="0"/>
          <c:extLst>
            <c:ext xmlns:c16="http://schemas.microsoft.com/office/drawing/2014/chart" uri="{C3380CC4-5D6E-409C-BE32-E72D297353CC}">
              <c16:uniqueId val="{00000001-C41B-4D05-B780-2CF8EDFD55F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23.1</c:v>
                </c:pt>
                <c:pt idx="3">
                  <c:v>26.33</c:v>
                </c:pt>
                <c:pt idx="4">
                  <c:v>29.13</c:v>
                </c:pt>
              </c:numCache>
            </c:numRef>
          </c:val>
          <c:extLst>
            <c:ext xmlns:c16="http://schemas.microsoft.com/office/drawing/2014/chart" uri="{C3380CC4-5D6E-409C-BE32-E72D297353CC}">
              <c16:uniqueId val="{00000000-BDA8-4DDE-9B10-638953371F2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15.4</c:v>
                </c:pt>
                <c:pt idx="3">
                  <c:v>16.28</c:v>
                </c:pt>
                <c:pt idx="4">
                  <c:v>16.75</c:v>
                </c:pt>
              </c:numCache>
            </c:numRef>
          </c:val>
          <c:smooth val="0"/>
          <c:extLst>
            <c:ext xmlns:c16="http://schemas.microsoft.com/office/drawing/2014/chart" uri="{C3380CC4-5D6E-409C-BE32-E72D297353CC}">
              <c16:uniqueId val="{00000001-BDA8-4DDE-9B10-638953371F2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28-48B5-B5CC-6E9EF0DB9D6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C28-48B5-B5CC-6E9EF0DB9D6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D43-4F53-905A-C8AFB228658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162.82</c:v>
                </c:pt>
                <c:pt idx="3">
                  <c:v>193.62</c:v>
                </c:pt>
                <c:pt idx="4">
                  <c:v>44.51</c:v>
                </c:pt>
              </c:numCache>
            </c:numRef>
          </c:val>
          <c:smooth val="0"/>
          <c:extLst>
            <c:ext xmlns:c16="http://schemas.microsoft.com/office/drawing/2014/chart" uri="{C3380CC4-5D6E-409C-BE32-E72D297353CC}">
              <c16:uniqueId val="{00000001-8D43-4F53-905A-C8AFB228658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77.88</c:v>
                </c:pt>
                <c:pt idx="3">
                  <c:v>70.02</c:v>
                </c:pt>
                <c:pt idx="4">
                  <c:v>61.98</c:v>
                </c:pt>
              </c:numCache>
            </c:numRef>
          </c:val>
          <c:extLst>
            <c:ext xmlns:c16="http://schemas.microsoft.com/office/drawing/2014/chart" uri="{C3380CC4-5D6E-409C-BE32-E72D297353CC}">
              <c16:uniqueId val="{00000000-D4EE-4D6C-B012-D963FDAC437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125.61</c:v>
                </c:pt>
                <c:pt idx="3">
                  <c:v>67.75</c:v>
                </c:pt>
                <c:pt idx="4">
                  <c:v>150.30000000000001</c:v>
                </c:pt>
              </c:numCache>
            </c:numRef>
          </c:val>
          <c:smooth val="0"/>
          <c:extLst>
            <c:ext xmlns:c16="http://schemas.microsoft.com/office/drawing/2014/chart" uri="{C3380CC4-5D6E-409C-BE32-E72D297353CC}">
              <c16:uniqueId val="{00000001-D4EE-4D6C-B012-D963FDAC437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c:v>1.29</c:v>
                </c:pt>
                <c:pt idx="4" formatCode="#,##0.00;&quot;△&quot;#,##0.00">
                  <c:v>0</c:v>
                </c:pt>
              </c:numCache>
            </c:numRef>
          </c:val>
          <c:extLst>
            <c:ext xmlns:c16="http://schemas.microsoft.com/office/drawing/2014/chart" uri="{C3380CC4-5D6E-409C-BE32-E72D297353CC}">
              <c16:uniqueId val="{00000000-73C7-4DB6-8CED-1DE143A37BE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398.42</c:v>
                </c:pt>
                <c:pt idx="3">
                  <c:v>393.35</c:v>
                </c:pt>
                <c:pt idx="4">
                  <c:v>397.03</c:v>
                </c:pt>
              </c:numCache>
            </c:numRef>
          </c:val>
          <c:smooth val="0"/>
          <c:extLst>
            <c:ext xmlns:c16="http://schemas.microsoft.com/office/drawing/2014/chart" uri="{C3380CC4-5D6E-409C-BE32-E72D297353CC}">
              <c16:uniqueId val="{00000001-73C7-4DB6-8CED-1DE143A37BE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56.95</c:v>
                </c:pt>
                <c:pt idx="3">
                  <c:v>48.72</c:v>
                </c:pt>
                <c:pt idx="4">
                  <c:v>39.65</c:v>
                </c:pt>
              </c:numCache>
            </c:numRef>
          </c:val>
          <c:extLst>
            <c:ext xmlns:c16="http://schemas.microsoft.com/office/drawing/2014/chart" uri="{C3380CC4-5D6E-409C-BE32-E72D297353CC}">
              <c16:uniqueId val="{00000000-365D-45C3-B595-A37845EBFC4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50.7</c:v>
                </c:pt>
                <c:pt idx="3">
                  <c:v>48.13</c:v>
                </c:pt>
                <c:pt idx="4">
                  <c:v>46.58</c:v>
                </c:pt>
              </c:numCache>
            </c:numRef>
          </c:val>
          <c:smooth val="0"/>
          <c:extLst>
            <c:ext xmlns:c16="http://schemas.microsoft.com/office/drawing/2014/chart" uri="{C3380CC4-5D6E-409C-BE32-E72D297353CC}">
              <c16:uniqueId val="{00000001-365D-45C3-B595-A37845EBFC4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174.26</c:v>
                </c:pt>
                <c:pt idx="3">
                  <c:v>203.65</c:v>
                </c:pt>
                <c:pt idx="4">
                  <c:v>251.38</c:v>
                </c:pt>
              </c:numCache>
            </c:numRef>
          </c:val>
          <c:extLst>
            <c:ext xmlns:c16="http://schemas.microsoft.com/office/drawing/2014/chart" uri="{C3380CC4-5D6E-409C-BE32-E72D297353CC}">
              <c16:uniqueId val="{00000000-C6F6-442C-B3DC-1979D795E8F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289.81</c:v>
                </c:pt>
                <c:pt idx="3">
                  <c:v>301.54000000000002</c:v>
                </c:pt>
                <c:pt idx="4">
                  <c:v>311.73</c:v>
                </c:pt>
              </c:numCache>
            </c:numRef>
          </c:val>
          <c:smooth val="0"/>
          <c:extLst>
            <c:ext xmlns:c16="http://schemas.microsoft.com/office/drawing/2014/chart" uri="{C3380CC4-5D6E-409C-BE32-E72D297353CC}">
              <c16:uniqueId val="{00000001-C6F6-442C-B3DC-1979D795E8F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群馬県　伊勢崎市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K3</v>
      </c>
      <c r="X8" s="40"/>
      <c r="Y8" s="40"/>
      <c r="Z8" s="40"/>
      <c r="AA8" s="40"/>
      <c r="AB8" s="40"/>
      <c r="AC8" s="40"/>
      <c r="AD8" s="41" t="str">
        <f>データ!$M$6</f>
        <v>非設置</v>
      </c>
      <c r="AE8" s="41"/>
      <c r="AF8" s="41"/>
      <c r="AG8" s="41"/>
      <c r="AH8" s="41"/>
      <c r="AI8" s="41"/>
      <c r="AJ8" s="41"/>
      <c r="AK8" s="3"/>
      <c r="AL8" s="42">
        <f>データ!S6</f>
        <v>212128</v>
      </c>
      <c r="AM8" s="42"/>
      <c r="AN8" s="42"/>
      <c r="AO8" s="42"/>
      <c r="AP8" s="42"/>
      <c r="AQ8" s="42"/>
      <c r="AR8" s="42"/>
      <c r="AS8" s="42"/>
      <c r="AT8" s="35">
        <f>データ!T6</f>
        <v>139.44</v>
      </c>
      <c r="AU8" s="35"/>
      <c r="AV8" s="35"/>
      <c r="AW8" s="35"/>
      <c r="AX8" s="35"/>
      <c r="AY8" s="35"/>
      <c r="AZ8" s="35"/>
      <c r="BA8" s="35"/>
      <c r="BB8" s="35">
        <f>データ!U6</f>
        <v>1521.29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72</v>
      </c>
      <c r="J10" s="35"/>
      <c r="K10" s="35"/>
      <c r="L10" s="35"/>
      <c r="M10" s="35"/>
      <c r="N10" s="35"/>
      <c r="O10" s="35"/>
      <c r="P10" s="35">
        <f>データ!P6</f>
        <v>0.14000000000000001</v>
      </c>
      <c r="Q10" s="35"/>
      <c r="R10" s="35"/>
      <c r="S10" s="35"/>
      <c r="T10" s="35"/>
      <c r="U10" s="35"/>
      <c r="V10" s="35"/>
      <c r="W10" s="35">
        <f>データ!Q6</f>
        <v>100</v>
      </c>
      <c r="X10" s="35"/>
      <c r="Y10" s="35"/>
      <c r="Z10" s="35"/>
      <c r="AA10" s="35"/>
      <c r="AB10" s="35"/>
      <c r="AC10" s="35"/>
      <c r="AD10" s="42">
        <f>データ!R6</f>
        <v>2101</v>
      </c>
      <c r="AE10" s="42"/>
      <c r="AF10" s="42"/>
      <c r="AG10" s="42"/>
      <c r="AH10" s="42"/>
      <c r="AI10" s="42"/>
      <c r="AJ10" s="42"/>
      <c r="AK10" s="2"/>
      <c r="AL10" s="42">
        <f>データ!V6</f>
        <v>304</v>
      </c>
      <c r="AM10" s="42"/>
      <c r="AN10" s="42"/>
      <c r="AO10" s="42"/>
      <c r="AP10" s="42"/>
      <c r="AQ10" s="42"/>
      <c r="AR10" s="42"/>
      <c r="AS10" s="42"/>
      <c r="AT10" s="35">
        <f>データ!W6</f>
        <v>2.21</v>
      </c>
      <c r="AU10" s="35"/>
      <c r="AV10" s="35"/>
      <c r="AW10" s="35"/>
      <c r="AX10" s="35"/>
      <c r="AY10" s="35"/>
      <c r="AZ10" s="35"/>
      <c r="BA10" s="35"/>
      <c r="BB10" s="35">
        <f>データ!X6</f>
        <v>137.56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nJaUxfwwt/+/8DVhchRpM1uxBkbNfah0JMKCJkbMbs4/M6OD0IVN4itFPeCSWXHt7j5hN/t4LgYGXMLRpIuRw==" saltValue="ZUPsmYEK+WYgApUFSVA8M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102041</v>
      </c>
      <c r="D6" s="19">
        <f t="shared" si="3"/>
        <v>46</v>
      </c>
      <c r="E6" s="19">
        <f t="shared" si="3"/>
        <v>18</v>
      </c>
      <c r="F6" s="19">
        <f t="shared" si="3"/>
        <v>0</v>
      </c>
      <c r="G6" s="19">
        <f t="shared" si="3"/>
        <v>0</v>
      </c>
      <c r="H6" s="19" t="str">
        <f t="shared" si="3"/>
        <v>群馬県　伊勢崎市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72</v>
      </c>
      <c r="P6" s="20">
        <f t="shared" si="3"/>
        <v>0.14000000000000001</v>
      </c>
      <c r="Q6" s="20">
        <f t="shared" si="3"/>
        <v>100</v>
      </c>
      <c r="R6" s="20">
        <f t="shared" si="3"/>
        <v>2101</v>
      </c>
      <c r="S6" s="20">
        <f t="shared" si="3"/>
        <v>212128</v>
      </c>
      <c r="T6" s="20">
        <f t="shared" si="3"/>
        <v>139.44</v>
      </c>
      <c r="U6" s="20">
        <f t="shared" si="3"/>
        <v>1521.29</v>
      </c>
      <c r="V6" s="20">
        <f t="shared" si="3"/>
        <v>304</v>
      </c>
      <c r="W6" s="20">
        <f t="shared" si="3"/>
        <v>2.21</v>
      </c>
      <c r="X6" s="20">
        <f t="shared" si="3"/>
        <v>137.56</v>
      </c>
      <c r="Y6" s="21" t="str">
        <f>IF(Y7="",NA(),Y7)</f>
        <v>-</v>
      </c>
      <c r="Z6" s="21" t="str">
        <f t="shared" ref="Z6:AH6" si="4">IF(Z7="",NA(),Z7)</f>
        <v>-</v>
      </c>
      <c r="AA6" s="21">
        <f t="shared" si="4"/>
        <v>103.68</v>
      </c>
      <c r="AB6" s="21">
        <f t="shared" si="4"/>
        <v>105.36</v>
      </c>
      <c r="AC6" s="21">
        <f t="shared" si="4"/>
        <v>107.01</v>
      </c>
      <c r="AD6" s="21" t="str">
        <f t="shared" si="4"/>
        <v>-</v>
      </c>
      <c r="AE6" s="21" t="str">
        <f t="shared" si="4"/>
        <v>-</v>
      </c>
      <c r="AF6" s="21">
        <f t="shared" si="4"/>
        <v>95.33</v>
      </c>
      <c r="AG6" s="21">
        <f t="shared" si="4"/>
        <v>92.17</v>
      </c>
      <c r="AH6" s="21">
        <f t="shared" si="4"/>
        <v>101.83</v>
      </c>
      <c r="AI6" s="20" t="str">
        <f>IF(AI7="","",IF(AI7="-","【-】","【"&amp;SUBSTITUTE(TEXT(AI7,"#,##0.00"),"-","△")&amp;"】"))</f>
        <v>【100.42】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162.82</v>
      </c>
      <c r="AR6" s="21">
        <f t="shared" si="5"/>
        <v>193.62</v>
      </c>
      <c r="AS6" s="21">
        <f t="shared" si="5"/>
        <v>44.51</v>
      </c>
      <c r="AT6" s="20" t="str">
        <f>IF(AT7="","",IF(AT7="-","【-】","【"&amp;SUBSTITUTE(TEXT(AT7,"#,##0.00"),"-","△")&amp;"】"))</f>
        <v>【82.66】</v>
      </c>
      <c r="AU6" s="21" t="str">
        <f>IF(AU7="",NA(),AU7)</f>
        <v>-</v>
      </c>
      <c r="AV6" s="21" t="str">
        <f t="shared" ref="AV6:BD6" si="6">IF(AV7="",NA(),AV7)</f>
        <v>-</v>
      </c>
      <c r="AW6" s="21">
        <f t="shared" si="6"/>
        <v>77.88</v>
      </c>
      <c r="AX6" s="21">
        <f t="shared" si="6"/>
        <v>70.02</v>
      </c>
      <c r="AY6" s="21">
        <f t="shared" si="6"/>
        <v>61.98</v>
      </c>
      <c r="AZ6" s="21" t="str">
        <f t="shared" si="6"/>
        <v>-</v>
      </c>
      <c r="BA6" s="21" t="str">
        <f t="shared" si="6"/>
        <v>-</v>
      </c>
      <c r="BB6" s="21">
        <f t="shared" si="6"/>
        <v>125.61</v>
      </c>
      <c r="BC6" s="21">
        <f t="shared" si="6"/>
        <v>67.75</v>
      </c>
      <c r="BD6" s="21">
        <f t="shared" si="6"/>
        <v>150.30000000000001</v>
      </c>
      <c r="BE6" s="20" t="str">
        <f>IF(BE7="","",IF(BE7="-","【-】","【"&amp;SUBSTITUTE(TEXT(BE7,"#,##0.00"),"-","△")&amp;"】"))</f>
        <v>【140.15】</v>
      </c>
      <c r="BF6" s="21" t="str">
        <f>IF(BF7="",NA(),BF7)</f>
        <v>-</v>
      </c>
      <c r="BG6" s="21" t="str">
        <f t="shared" ref="BG6:BO6" si="7">IF(BG7="",NA(),BG7)</f>
        <v>-</v>
      </c>
      <c r="BH6" s="20">
        <f t="shared" si="7"/>
        <v>0</v>
      </c>
      <c r="BI6" s="21">
        <f t="shared" si="7"/>
        <v>1.29</v>
      </c>
      <c r="BJ6" s="20">
        <f t="shared" si="7"/>
        <v>0</v>
      </c>
      <c r="BK6" s="21" t="str">
        <f t="shared" si="7"/>
        <v>-</v>
      </c>
      <c r="BL6" s="21" t="str">
        <f t="shared" si="7"/>
        <v>-</v>
      </c>
      <c r="BM6" s="21">
        <f t="shared" si="7"/>
        <v>398.42</v>
      </c>
      <c r="BN6" s="21">
        <f t="shared" si="7"/>
        <v>393.35</v>
      </c>
      <c r="BO6" s="21">
        <f t="shared" si="7"/>
        <v>397.03</v>
      </c>
      <c r="BP6" s="20" t="str">
        <f>IF(BP7="","",IF(BP7="-","【-】","【"&amp;SUBSTITUTE(TEXT(BP7,"#,##0.00"),"-","△")&amp;"】"))</f>
        <v>【307.39】</v>
      </c>
      <c r="BQ6" s="21" t="str">
        <f>IF(BQ7="",NA(),BQ7)</f>
        <v>-</v>
      </c>
      <c r="BR6" s="21" t="str">
        <f t="shared" ref="BR6:BZ6" si="8">IF(BR7="",NA(),BR7)</f>
        <v>-</v>
      </c>
      <c r="BS6" s="21">
        <f t="shared" si="8"/>
        <v>56.95</v>
      </c>
      <c r="BT6" s="21">
        <f t="shared" si="8"/>
        <v>48.72</v>
      </c>
      <c r="BU6" s="21">
        <f t="shared" si="8"/>
        <v>39.65</v>
      </c>
      <c r="BV6" s="21" t="str">
        <f t="shared" si="8"/>
        <v>-</v>
      </c>
      <c r="BW6" s="21" t="str">
        <f t="shared" si="8"/>
        <v>-</v>
      </c>
      <c r="BX6" s="21">
        <f t="shared" si="8"/>
        <v>50.7</v>
      </c>
      <c r="BY6" s="21">
        <f t="shared" si="8"/>
        <v>48.13</v>
      </c>
      <c r="BZ6" s="21">
        <f t="shared" si="8"/>
        <v>46.58</v>
      </c>
      <c r="CA6" s="20" t="str">
        <f>IF(CA7="","",IF(CA7="-","【-】","【"&amp;SUBSTITUTE(TEXT(CA7,"#,##0.00"),"-","△")&amp;"】"))</f>
        <v>【57.03】</v>
      </c>
      <c r="CB6" s="21" t="str">
        <f>IF(CB7="",NA(),CB7)</f>
        <v>-</v>
      </c>
      <c r="CC6" s="21" t="str">
        <f t="shared" ref="CC6:CK6" si="9">IF(CC7="",NA(),CC7)</f>
        <v>-</v>
      </c>
      <c r="CD6" s="21">
        <f t="shared" si="9"/>
        <v>174.26</v>
      </c>
      <c r="CE6" s="21">
        <f t="shared" si="9"/>
        <v>203.65</v>
      </c>
      <c r="CF6" s="21">
        <f t="shared" si="9"/>
        <v>251.38</v>
      </c>
      <c r="CG6" s="21" t="str">
        <f t="shared" si="9"/>
        <v>-</v>
      </c>
      <c r="CH6" s="21" t="str">
        <f t="shared" si="9"/>
        <v>-</v>
      </c>
      <c r="CI6" s="21">
        <f t="shared" si="9"/>
        <v>289.81</v>
      </c>
      <c r="CJ6" s="21">
        <f t="shared" si="9"/>
        <v>301.54000000000002</v>
      </c>
      <c r="CK6" s="21">
        <f t="shared" si="9"/>
        <v>311.73</v>
      </c>
      <c r="CL6" s="20" t="str">
        <f>IF(CL7="","",IF(CL7="-","【-】","【"&amp;SUBSTITUTE(TEXT(CL7,"#,##0.00"),"-","△")&amp;"】"))</f>
        <v>【294.83】</v>
      </c>
      <c r="CM6" s="21" t="str">
        <f>IF(CM7="",NA(),CM7)</f>
        <v>-</v>
      </c>
      <c r="CN6" s="21" t="str">
        <f t="shared" ref="CN6:CV6" si="10">IF(CN7="",NA(),CN7)</f>
        <v>-</v>
      </c>
      <c r="CO6" s="21">
        <f t="shared" si="10"/>
        <v>50</v>
      </c>
      <c r="CP6" s="21">
        <f t="shared" si="10"/>
        <v>47.09</v>
      </c>
      <c r="CQ6" s="21">
        <f t="shared" si="10"/>
        <v>45.14</v>
      </c>
      <c r="CR6" s="21" t="str">
        <f t="shared" si="10"/>
        <v>-</v>
      </c>
      <c r="CS6" s="21" t="str">
        <f t="shared" si="10"/>
        <v>-</v>
      </c>
      <c r="CT6" s="21">
        <f t="shared" si="10"/>
        <v>56.45</v>
      </c>
      <c r="CU6" s="21">
        <f t="shared" si="10"/>
        <v>58.26</v>
      </c>
      <c r="CV6" s="21">
        <f t="shared" si="10"/>
        <v>56.76</v>
      </c>
      <c r="CW6" s="20" t="str">
        <f>IF(CW7="","",IF(CW7="-","【-】","【"&amp;SUBSTITUTE(TEXT(CW7,"#,##0.00"),"-","△")&amp;"】"))</f>
        <v>【84.27】</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54.99</v>
      </c>
      <c r="DF6" s="21">
        <f t="shared" si="11"/>
        <v>66.430000000000007</v>
      </c>
      <c r="DG6" s="21">
        <f t="shared" si="11"/>
        <v>66.88</v>
      </c>
      <c r="DH6" s="20" t="str">
        <f>IF(DH7="","",IF(DH7="-","【-】","【"&amp;SUBSTITUTE(TEXT(DH7,"#,##0.00"),"-","△")&amp;"】"))</f>
        <v>【86.02】</v>
      </c>
      <c r="DI6" s="21" t="str">
        <f>IF(DI7="",NA(),DI7)</f>
        <v>-</v>
      </c>
      <c r="DJ6" s="21" t="str">
        <f t="shared" ref="DJ6:DR6" si="12">IF(DJ7="",NA(),DJ7)</f>
        <v>-</v>
      </c>
      <c r="DK6" s="21">
        <f t="shared" si="12"/>
        <v>23.1</v>
      </c>
      <c r="DL6" s="21">
        <f t="shared" si="12"/>
        <v>26.33</v>
      </c>
      <c r="DM6" s="21">
        <f t="shared" si="12"/>
        <v>29.13</v>
      </c>
      <c r="DN6" s="21" t="str">
        <f t="shared" si="12"/>
        <v>-</v>
      </c>
      <c r="DO6" s="21" t="str">
        <f t="shared" si="12"/>
        <v>-</v>
      </c>
      <c r="DP6" s="21">
        <f t="shared" si="12"/>
        <v>15.4</v>
      </c>
      <c r="DQ6" s="21">
        <f t="shared" si="12"/>
        <v>16.28</v>
      </c>
      <c r="DR6" s="21">
        <f t="shared" si="12"/>
        <v>16.75</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102041</v>
      </c>
      <c r="D7" s="23">
        <v>46</v>
      </c>
      <c r="E7" s="23">
        <v>18</v>
      </c>
      <c r="F7" s="23">
        <v>0</v>
      </c>
      <c r="G7" s="23">
        <v>0</v>
      </c>
      <c r="H7" s="23" t="s">
        <v>96</v>
      </c>
      <c r="I7" s="23" t="s">
        <v>97</v>
      </c>
      <c r="J7" s="23" t="s">
        <v>98</v>
      </c>
      <c r="K7" s="23" t="s">
        <v>99</v>
      </c>
      <c r="L7" s="23" t="s">
        <v>100</v>
      </c>
      <c r="M7" s="23" t="s">
        <v>101</v>
      </c>
      <c r="N7" s="24" t="s">
        <v>102</v>
      </c>
      <c r="O7" s="24">
        <v>72</v>
      </c>
      <c r="P7" s="24">
        <v>0.14000000000000001</v>
      </c>
      <c r="Q7" s="24">
        <v>100</v>
      </c>
      <c r="R7" s="24">
        <v>2101</v>
      </c>
      <c r="S7" s="24">
        <v>212128</v>
      </c>
      <c r="T7" s="24">
        <v>139.44</v>
      </c>
      <c r="U7" s="24">
        <v>1521.29</v>
      </c>
      <c r="V7" s="24">
        <v>304</v>
      </c>
      <c r="W7" s="24">
        <v>2.21</v>
      </c>
      <c r="X7" s="24">
        <v>137.56</v>
      </c>
      <c r="Y7" s="24" t="s">
        <v>102</v>
      </c>
      <c r="Z7" s="24" t="s">
        <v>102</v>
      </c>
      <c r="AA7" s="24">
        <v>103.68</v>
      </c>
      <c r="AB7" s="24">
        <v>105.36</v>
      </c>
      <c r="AC7" s="24">
        <v>107.01</v>
      </c>
      <c r="AD7" s="24" t="s">
        <v>102</v>
      </c>
      <c r="AE7" s="24" t="s">
        <v>102</v>
      </c>
      <c r="AF7" s="24">
        <v>95.33</v>
      </c>
      <c r="AG7" s="24">
        <v>92.17</v>
      </c>
      <c r="AH7" s="24">
        <v>101.83</v>
      </c>
      <c r="AI7" s="24">
        <v>100.42</v>
      </c>
      <c r="AJ7" s="24" t="s">
        <v>102</v>
      </c>
      <c r="AK7" s="24" t="s">
        <v>102</v>
      </c>
      <c r="AL7" s="24">
        <v>0</v>
      </c>
      <c r="AM7" s="24">
        <v>0</v>
      </c>
      <c r="AN7" s="24">
        <v>0</v>
      </c>
      <c r="AO7" s="24" t="s">
        <v>102</v>
      </c>
      <c r="AP7" s="24" t="s">
        <v>102</v>
      </c>
      <c r="AQ7" s="24">
        <v>162.82</v>
      </c>
      <c r="AR7" s="24">
        <v>193.62</v>
      </c>
      <c r="AS7" s="24">
        <v>44.51</v>
      </c>
      <c r="AT7" s="24">
        <v>82.66</v>
      </c>
      <c r="AU7" s="24" t="s">
        <v>102</v>
      </c>
      <c r="AV7" s="24" t="s">
        <v>102</v>
      </c>
      <c r="AW7" s="24">
        <v>77.88</v>
      </c>
      <c r="AX7" s="24">
        <v>70.02</v>
      </c>
      <c r="AY7" s="24">
        <v>61.98</v>
      </c>
      <c r="AZ7" s="24" t="s">
        <v>102</v>
      </c>
      <c r="BA7" s="24" t="s">
        <v>102</v>
      </c>
      <c r="BB7" s="24">
        <v>125.61</v>
      </c>
      <c r="BC7" s="24">
        <v>67.75</v>
      </c>
      <c r="BD7" s="24">
        <v>150.30000000000001</v>
      </c>
      <c r="BE7" s="24">
        <v>140.15</v>
      </c>
      <c r="BF7" s="24" t="s">
        <v>102</v>
      </c>
      <c r="BG7" s="24" t="s">
        <v>102</v>
      </c>
      <c r="BH7" s="24">
        <v>0</v>
      </c>
      <c r="BI7" s="24">
        <v>1.29</v>
      </c>
      <c r="BJ7" s="24">
        <v>0</v>
      </c>
      <c r="BK7" s="24" t="s">
        <v>102</v>
      </c>
      <c r="BL7" s="24" t="s">
        <v>102</v>
      </c>
      <c r="BM7" s="24">
        <v>398.42</v>
      </c>
      <c r="BN7" s="24">
        <v>393.35</v>
      </c>
      <c r="BO7" s="24">
        <v>397.03</v>
      </c>
      <c r="BP7" s="24">
        <v>307.39</v>
      </c>
      <c r="BQ7" s="24" t="s">
        <v>102</v>
      </c>
      <c r="BR7" s="24" t="s">
        <v>102</v>
      </c>
      <c r="BS7" s="24">
        <v>56.95</v>
      </c>
      <c r="BT7" s="24">
        <v>48.72</v>
      </c>
      <c r="BU7" s="24">
        <v>39.65</v>
      </c>
      <c r="BV7" s="24" t="s">
        <v>102</v>
      </c>
      <c r="BW7" s="24" t="s">
        <v>102</v>
      </c>
      <c r="BX7" s="24">
        <v>50.7</v>
      </c>
      <c r="BY7" s="24">
        <v>48.13</v>
      </c>
      <c r="BZ7" s="24">
        <v>46.58</v>
      </c>
      <c r="CA7" s="24">
        <v>57.03</v>
      </c>
      <c r="CB7" s="24" t="s">
        <v>102</v>
      </c>
      <c r="CC7" s="24" t="s">
        <v>102</v>
      </c>
      <c r="CD7" s="24">
        <v>174.26</v>
      </c>
      <c r="CE7" s="24">
        <v>203.65</v>
      </c>
      <c r="CF7" s="24">
        <v>251.38</v>
      </c>
      <c r="CG7" s="24" t="s">
        <v>102</v>
      </c>
      <c r="CH7" s="24" t="s">
        <v>102</v>
      </c>
      <c r="CI7" s="24">
        <v>289.81</v>
      </c>
      <c r="CJ7" s="24">
        <v>301.54000000000002</v>
      </c>
      <c r="CK7" s="24">
        <v>311.73</v>
      </c>
      <c r="CL7" s="24">
        <v>294.83</v>
      </c>
      <c r="CM7" s="24" t="s">
        <v>102</v>
      </c>
      <c r="CN7" s="24" t="s">
        <v>102</v>
      </c>
      <c r="CO7" s="24">
        <v>50</v>
      </c>
      <c r="CP7" s="24">
        <v>47.09</v>
      </c>
      <c r="CQ7" s="24">
        <v>45.14</v>
      </c>
      <c r="CR7" s="24" t="s">
        <v>102</v>
      </c>
      <c r="CS7" s="24" t="s">
        <v>102</v>
      </c>
      <c r="CT7" s="24">
        <v>56.45</v>
      </c>
      <c r="CU7" s="24">
        <v>58.26</v>
      </c>
      <c r="CV7" s="24">
        <v>56.76</v>
      </c>
      <c r="CW7" s="24">
        <v>84.27</v>
      </c>
      <c r="CX7" s="24" t="s">
        <v>102</v>
      </c>
      <c r="CY7" s="24" t="s">
        <v>102</v>
      </c>
      <c r="CZ7" s="24">
        <v>100</v>
      </c>
      <c r="DA7" s="24">
        <v>100</v>
      </c>
      <c r="DB7" s="24">
        <v>100</v>
      </c>
      <c r="DC7" s="24" t="s">
        <v>102</v>
      </c>
      <c r="DD7" s="24" t="s">
        <v>102</v>
      </c>
      <c r="DE7" s="24">
        <v>54.99</v>
      </c>
      <c r="DF7" s="24">
        <v>66.430000000000007</v>
      </c>
      <c r="DG7" s="24">
        <v>66.88</v>
      </c>
      <c r="DH7" s="24">
        <v>86.02</v>
      </c>
      <c r="DI7" s="24" t="s">
        <v>102</v>
      </c>
      <c r="DJ7" s="24" t="s">
        <v>102</v>
      </c>
      <c r="DK7" s="24">
        <v>23.1</v>
      </c>
      <c r="DL7" s="24">
        <v>26.33</v>
      </c>
      <c r="DM7" s="24">
        <v>29.13</v>
      </c>
      <c r="DN7" s="24" t="s">
        <v>102</v>
      </c>
      <c r="DO7" s="24" t="s">
        <v>102</v>
      </c>
      <c r="DP7" s="24">
        <v>15.4</v>
      </c>
      <c r="DQ7" s="24">
        <v>16.28</v>
      </c>
      <c r="DR7" s="24">
        <v>16.75</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2024-01-30T05:01:32Z</cp:lastPrinted>
  <dcterms:created xsi:type="dcterms:W3CDTF">2023-12-12T01:07:19Z</dcterms:created>
  <dcterms:modified xsi:type="dcterms:W3CDTF">2024-01-30T05:01:37Z</dcterms:modified>
  <cp:category/>
</cp:coreProperties>
</file>